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tabRatio="604" activeTab="1"/>
  </bookViews>
  <sheets>
    <sheet name="Primjer preraspodjela" sheetId="1" r:id="rId1"/>
    <sheet name="Rebalans " sheetId="2" r:id="rId2"/>
  </sheets>
  <definedNames>
    <definedName name="_xlnm.Print_Area" localSheetId="0">'Primjer preraspodjela'!$A$1:$P$59</definedName>
    <definedName name="_xlnm.Print_Area" localSheetId="1">'Rebalans '!$A$4:$L$97</definedName>
  </definedNames>
  <calcPr fullCalcOnLoad="1"/>
</workbook>
</file>

<file path=xl/sharedStrings.xml><?xml version="1.0" encoding="utf-8"?>
<sst xmlns="http://schemas.openxmlformats.org/spreadsheetml/2006/main" count="210" uniqueCount="104">
  <si>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</si>
  <si>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</si>
  <si>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</si>
  <si>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</si>
  <si>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</si>
  <si>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</si>
  <si>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</si>
  <si>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</si>
  <si>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</si>
  <si>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</si>
  <si>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</si>
  <si>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</si>
  <si>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</si>
  <si>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</si>
  <si>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>Naknade ostalim osobama izvan radnog odnosa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</si>
  <si>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</si>
  <si>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</si>
  <si>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</si>
  <si>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</si>
  <si>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</si>
  <si>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</si>
  <si>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Ostali financijski rashodi</t>
  </si>
  <si>
    <t>Tekuće donacije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</si>
  <si>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</si>
  <si>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</si>
  <si>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</si>
  <si>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</si>
  <si>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</si>
  <si>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</si>
  <si>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</si>
  <si>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</si>
  <si>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</si>
  <si>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</si>
  <si>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inozemnih vlada i međunarodnih organizacija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</si>
  <si>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</si>
  <si>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</si>
  <si>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</si>
  <si>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</si>
  <si>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</si>
  <si>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</si>
  <si>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</si>
  <si>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</si>
  <si>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</si>
  <si>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PRIHODI</t>
  </si>
  <si>
    <t>OSNOVNA DJELATNOST</t>
  </si>
  <si>
    <t>GOSPODARSKA DJELATNOST</t>
  </si>
  <si>
    <t>UKUPNO</t>
  </si>
  <si>
    <t>RASHODI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</si>
  <si>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</si>
  <si>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</si>
  <si>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</si>
  <si>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</si>
  <si>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</si>
  <si>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KORIŠTENI PRENESENI VIŠAK PRIHODA (dio 5221)</t>
  </si>
  <si>
    <t>PRENESENI MANJAK PRIHODA ZA POKRIĆE (dio 5222)</t>
  </si>
  <si>
    <t>OSTATAK PRENESENOG VIŠKA PRIHODA ZA KORIŠTENJE (5221)</t>
  </si>
  <si>
    <t>PLANIRANI MANJAK PRIHODA</t>
  </si>
  <si>
    <t>UKUPNO PRENESENI REZULTAT POSLOVANJA(522)</t>
  </si>
  <si>
    <t>Kazne, penali i naknade štete</t>
  </si>
  <si>
    <t xml:space="preserve">Izmjene i dopune </t>
  </si>
  <si>
    <t xml:space="preserve">IZMJENE I DOPUNE FINANCIJSKOG PLAN ZA 2016.   </t>
  </si>
  <si>
    <t>Plan za 2016.</t>
  </si>
  <si>
    <t>Novi plan za 2016.</t>
  </si>
  <si>
    <t xml:space="preserve">Novi plan za 2016. </t>
  </si>
  <si>
    <t xml:space="preserve">Preraspodjela </t>
  </si>
  <si>
    <t>(PRIHODI + VIŠAK) - (RASHODI + MANJAK)</t>
  </si>
  <si>
    <t>UKUPNO POVEĆANJE/
SMANJENJE</t>
  </si>
  <si>
    <t xml:space="preserve">UKUPNO PLAN </t>
  </si>
  <si>
    <t>Izmjene i dopune  
povećanje/smanjenje</t>
  </si>
  <si>
    <t>¸&lt;</t>
  </si>
  <si>
    <t>Plan za 2017.</t>
  </si>
  <si>
    <t>Novi plan za 2017.</t>
  </si>
  <si>
    <t xml:space="preserve">Novi plan za 2017. </t>
  </si>
  <si>
    <t>Prihodi od prodaje roba i pružanja usluga  - VP*</t>
  </si>
  <si>
    <t>Prihodi po posebnim propisima - MZO</t>
  </si>
  <si>
    <t>Prihodi po posebnim propisima - Grad Zadar</t>
  </si>
  <si>
    <t>Naknade troškova radnicima - prijevoz na posao</t>
  </si>
  <si>
    <t>Službena putovanja</t>
  </si>
  <si>
    <t>Usluga telefona pošte i prijevoza</t>
  </si>
  <si>
    <t>Uredski materijal i ostali materijalni rashodi</t>
  </si>
  <si>
    <t>Materijal isirovine</t>
  </si>
  <si>
    <t>Električna energija</t>
  </si>
  <si>
    <t>Sitni inventar</t>
  </si>
  <si>
    <t>Premije osiguranja</t>
  </si>
  <si>
    <t>Reprezentacija</t>
  </si>
  <si>
    <t>Članarine</t>
  </si>
  <si>
    <t>Pristojbe i naknade</t>
  </si>
  <si>
    <t>Ostali nespomenuti rashodi poslovanja</t>
  </si>
  <si>
    <t>Usluga tekućeg i investicijskog održavanja</t>
  </si>
  <si>
    <t>Stručno usavršavanje zaposlenika</t>
  </si>
  <si>
    <t>Usluga promidžbe i informiranja</t>
  </si>
  <si>
    <t>Komunalne usluge</t>
  </si>
  <si>
    <t>Zakupnine i najamnine</t>
  </si>
  <si>
    <t>Zdravstvene usluge</t>
  </si>
  <si>
    <t>Računalne usluge</t>
  </si>
  <si>
    <t>Ostale usluge</t>
  </si>
  <si>
    <t>OSNOVNA GLAZBENA ŠKOLA SV. BENEDIKTA - ZADAR</t>
  </si>
  <si>
    <t>Madijevaca 10.</t>
  </si>
  <si>
    <t xml:space="preserve">IZMJENE I DOPUNE FINANCIJSKOG PLANA   (I. IZMJENE) </t>
  </si>
  <si>
    <t>Zadar, 05. srpnja 2017.g.</t>
  </si>
  <si>
    <t>Ravnatelj:</t>
  </si>
  <si>
    <t>Igor Cecić, prof.</t>
  </si>
  <si>
    <t>Klasa: 400-02/17-01/01</t>
  </si>
  <si>
    <t>Urbroj: 2198-1-47-17-01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</si>
</sst>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22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2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22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 style="double"/>
      <right>
        <color indexed="63"/>
      </right>
      <top style="hair"/>
      <bottom style="dotted"/>
    </border>
    <border>
      <left style="hair"/>
      <right style="double"/>
      <top style="hair"/>
      <bottom style="dotted"/>
    </border>
    <border>
      <left style="double"/>
      <right style="double"/>
      <top style="hair"/>
      <bottom style="dotted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 style="double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uble"/>
      <right style="double"/>
      <top style="dotted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wrapText="1"/>
    </xf>
    <xf numFmtId="199" fontId="24" fillId="33" borderId="15" xfId="0" applyNumberFormat="1" applyFont="1" applyFill="1" applyBorder="1" applyAlignment="1">
      <alignment/>
    </xf>
    <xf numFmtId="199" fontId="24" fillId="33" borderId="16" xfId="0" applyNumberFormat="1" applyFont="1" applyFill="1" applyBorder="1" applyAlignment="1">
      <alignment/>
    </xf>
    <xf numFmtId="199" fontId="24" fillId="33" borderId="17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wrapText="1"/>
    </xf>
    <xf numFmtId="199" fontId="22" fillId="0" borderId="18" xfId="0" applyNumberFormat="1" applyFont="1" applyBorder="1" applyAlignment="1">
      <alignment/>
    </xf>
    <xf numFmtId="199" fontId="22" fillId="0" borderId="19" xfId="0" applyNumberFormat="1" applyFont="1" applyBorder="1" applyAlignment="1">
      <alignment/>
    </xf>
    <xf numFmtId="199" fontId="22" fillId="0" borderId="21" xfId="0" applyNumberFormat="1" applyFont="1" applyBorder="1" applyAlignment="1">
      <alignment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wrapText="1"/>
    </xf>
    <xf numFmtId="199" fontId="24" fillId="33" borderId="18" xfId="0" applyNumberFormat="1" applyFont="1" applyFill="1" applyBorder="1" applyAlignment="1">
      <alignment/>
    </xf>
    <xf numFmtId="199" fontId="24" fillId="33" borderId="19" xfId="0" applyNumberFormat="1" applyFont="1" applyFill="1" applyBorder="1" applyAlignment="1">
      <alignment/>
    </xf>
    <xf numFmtId="199" fontId="24" fillId="33" borderId="21" xfId="0" applyNumberFormat="1" applyFont="1" applyFill="1" applyBorder="1" applyAlignment="1">
      <alignment/>
    </xf>
    <xf numFmtId="199" fontId="22" fillId="0" borderId="18" xfId="0" applyNumberFormat="1" applyFont="1" applyBorder="1" applyAlignment="1">
      <alignment vertical="center"/>
    </xf>
    <xf numFmtId="199" fontId="22" fillId="0" borderId="19" xfId="0" applyNumberFormat="1" applyFont="1" applyBorder="1" applyAlignment="1">
      <alignment vertical="center"/>
    </xf>
    <xf numFmtId="199" fontId="22" fillId="0" borderId="21" xfId="0" applyNumberFormat="1" applyFont="1" applyBorder="1" applyAlignment="1">
      <alignment vertical="center"/>
    </xf>
    <xf numFmtId="199" fontId="22" fillId="0" borderId="22" xfId="0" applyNumberFormat="1" applyFont="1" applyBorder="1" applyAlignment="1">
      <alignment/>
    </xf>
    <xf numFmtId="199" fontId="22" fillId="0" borderId="23" xfId="0" applyNumberFormat="1" applyFont="1" applyBorder="1" applyAlignment="1">
      <alignment/>
    </xf>
    <xf numFmtId="199" fontId="22" fillId="0" borderId="24" xfId="0" applyNumberFormat="1" applyFont="1" applyBorder="1" applyAlignment="1">
      <alignment/>
    </xf>
    <xf numFmtId="199" fontId="24" fillId="33" borderId="25" xfId="0" applyNumberFormat="1" applyFont="1" applyFill="1" applyBorder="1" applyAlignment="1">
      <alignment horizontal="right" vertical="center"/>
    </xf>
    <xf numFmtId="199" fontId="24" fillId="0" borderId="25" xfId="0" applyNumberFormat="1" applyFont="1" applyBorder="1" applyAlignment="1">
      <alignment horizontal="right" vertical="center"/>
    </xf>
    <xf numFmtId="0" fontId="49" fillId="0" borderId="26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27" xfId="0" applyFont="1" applyFill="1" applyBorder="1" applyAlignment="1">
      <alignment wrapText="1"/>
    </xf>
    <xf numFmtId="199" fontId="24" fillId="33" borderId="28" xfId="0" applyNumberFormat="1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199" fontId="22" fillId="0" borderId="29" xfId="0" applyNumberFormat="1" applyFont="1" applyBorder="1" applyAlignment="1">
      <alignment vertical="center"/>
    </xf>
    <xf numFmtId="0" fontId="24" fillId="33" borderId="18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199" fontId="24" fillId="33" borderId="18" xfId="0" applyNumberFormat="1" applyFont="1" applyFill="1" applyBorder="1" applyAlignment="1">
      <alignment vertical="center"/>
    </xf>
    <xf numFmtId="199" fontId="24" fillId="33" borderId="19" xfId="0" applyNumberFormat="1" applyFont="1" applyFill="1" applyBorder="1" applyAlignment="1">
      <alignment vertical="center"/>
    </xf>
    <xf numFmtId="199" fontId="24" fillId="33" borderId="21" xfId="0" applyNumberFormat="1" applyFont="1" applyFill="1" applyBorder="1" applyAlignment="1">
      <alignment vertical="center"/>
    </xf>
    <xf numFmtId="199" fontId="24" fillId="33" borderId="29" xfId="0" applyNumberFormat="1" applyFont="1" applyFill="1" applyBorder="1" applyAlignment="1">
      <alignment vertical="center"/>
    </xf>
    <xf numFmtId="199" fontId="22" fillId="0" borderId="0" xfId="0" applyNumberFormat="1" applyFont="1" applyAlignment="1">
      <alignment/>
    </xf>
    <xf numFmtId="199" fontId="22" fillId="0" borderId="22" xfId="0" applyNumberFormat="1" applyFont="1" applyBorder="1" applyAlignment="1">
      <alignment vertical="center"/>
    </xf>
    <xf numFmtId="199" fontId="22" fillId="0" borderId="23" xfId="0" applyNumberFormat="1" applyFont="1" applyBorder="1" applyAlignment="1">
      <alignment vertical="center"/>
    </xf>
    <xf numFmtId="199" fontId="22" fillId="0" borderId="24" xfId="0" applyNumberFormat="1" applyFont="1" applyBorder="1" applyAlignment="1">
      <alignment vertical="center"/>
    </xf>
    <xf numFmtId="199" fontId="22" fillId="0" borderId="30" xfId="0" applyNumberFormat="1" applyFont="1" applyBorder="1" applyAlignment="1">
      <alignment vertical="center"/>
    </xf>
    <xf numFmtId="199" fontId="22" fillId="0" borderId="12" xfId="0" applyNumberFormat="1" applyFont="1" applyBorder="1" applyAlignment="1">
      <alignment vertical="center"/>
    </xf>
    <xf numFmtId="199" fontId="22" fillId="0" borderId="13" xfId="0" applyNumberFormat="1" applyFont="1" applyBorder="1" applyAlignment="1">
      <alignment vertical="center"/>
    </xf>
    <xf numFmtId="199" fontId="22" fillId="0" borderId="14" xfId="0" applyNumberFormat="1" applyFont="1" applyBorder="1" applyAlignment="1">
      <alignment vertical="center"/>
    </xf>
    <xf numFmtId="199" fontId="22" fillId="0" borderId="31" xfId="0" applyNumberFormat="1" applyFont="1" applyBorder="1" applyAlignment="1">
      <alignment vertical="center"/>
    </xf>
    <xf numFmtId="199" fontId="22" fillId="0" borderId="32" xfId="0" applyNumberFormat="1" applyFont="1" applyBorder="1" applyAlignment="1">
      <alignment vertical="center"/>
    </xf>
    <xf numFmtId="199" fontId="24" fillId="33" borderId="20" xfId="0" applyNumberFormat="1" applyFont="1" applyFill="1" applyBorder="1" applyAlignment="1">
      <alignment vertical="center"/>
    </xf>
    <xf numFmtId="199" fontId="24" fillId="33" borderId="33" xfId="0" applyNumberFormat="1" applyFont="1" applyFill="1" applyBorder="1" applyAlignment="1">
      <alignment vertical="center"/>
    </xf>
    <xf numFmtId="199" fontId="24" fillId="33" borderId="32" xfId="0" applyNumberFormat="1" applyFont="1" applyFill="1" applyBorder="1" applyAlignment="1">
      <alignment vertical="center"/>
    </xf>
    <xf numFmtId="199" fontId="22" fillId="0" borderId="20" xfId="0" applyNumberFormat="1" applyFont="1" applyBorder="1" applyAlignment="1">
      <alignment vertical="center"/>
    </xf>
    <xf numFmtId="199" fontId="22" fillId="0" borderId="33" xfId="0" applyNumberFormat="1" applyFont="1" applyBorder="1" applyAlignment="1">
      <alignment vertic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34" xfId="0" applyFont="1" applyBorder="1" applyAlignment="1">
      <alignment wrapText="1"/>
    </xf>
    <xf numFmtId="199" fontId="22" fillId="0" borderId="34" xfId="0" applyNumberFormat="1" applyFont="1" applyBorder="1" applyAlignment="1">
      <alignment vertical="center"/>
    </xf>
    <xf numFmtId="199" fontId="22" fillId="0" borderId="35" xfId="0" applyNumberFormat="1" applyFont="1" applyBorder="1" applyAlignment="1">
      <alignment vertical="center"/>
    </xf>
    <xf numFmtId="199" fontId="22" fillId="0" borderId="36" xfId="0" applyNumberFormat="1" applyFont="1" applyBorder="1" applyAlignment="1">
      <alignment vertical="center"/>
    </xf>
    <xf numFmtId="199" fontId="24" fillId="33" borderId="25" xfId="0" applyNumberFormat="1" applyFont="1" applyFill="1" applyBorder="1" applyAlignment="1">
      <alignment vertical="center"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 wrapText="1"/>
    </xf>
    <xf numFmtId="199" fontId="24" fillId="33" borderId="27" xfId="0" applyNumberFormat="1" applyFont="1" applyFill="1" applyBorder="1" applyAlignment="1">
      <alignment/>
    </xf>
    <xf numFmtId="199" fontId="22" fillId="0" borderId="20" xfId="0" applyNumberFormat="1" applyFont="1" applyBorder="1" applyAlignment="1">
      <alignment/>
    </xf>
    <xf numFmtId="199" fontId="24" fillId="33" borderId="20" xfId="0" applyNumberFormat="1" applyFont="1" applyFill="1" applyBorder="1" applyAlignment="1">
      <alignment/>
    </xf>
    <xf numFmtId="199" fontId="22" fillId="0" borderId="34" xfId="0" applyNumberFormat="1" applyFont="1" applyBorder="1" applyAlignment="1">
      <alignment/>
    </xf>
    <xf numFmtId="0" fontId="49" fillId="0" borderId="3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0" fillId="0" borderId="40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43" xfId="0" applyFont="1" applyFill="1" applyBorder="1" applyAlignment="1">
      <alignment wrapText="1"/>
    </xf>
    <xf numFmtId="199" fontId="27" fillId="33" borderId="15" xfId="0" applyNumberFormat="1" applyFont="1" applyFill="1" applyBorder="1" applyAlignment="1">
      <alignment/>
    </xf>
    <xf numFmtId="199" fontId="27" fillId="33" borderId="16" xfId="0" applyNumberFormat="1" applyFont="1" applyFill="1" applyBorder="1" applyAlignment="1">
      <alignment/>
    </xf>
    <xf numFmtId="199" fontId="27" fillId="33" borderId="17" xfId="0" applyNumberFormat="1" applyFont="1" applyFill="1" applyBorder="1" applyAlignment="1">
      <alignment/>
    </xf>
    <xf numFmtId="199" fontId="27" fillId="33" borderId="44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wrapText="1"/>
    </xf>
    <xf numFmtId="199" fontId="25" fillId="0" borderId="18" xfId="0" applyNumberFormat="1" applyFont="1" applyBorder="1" applyAlignment="1">
      <alignment/>
    </xf>
    <xf numFmtId="199" fontId="25" fillId="0" borderId="19" xfId="0" applyNumberFormat="1" applyFont="1" applyBorder="1" applyAlignment="1">
      <alignment/>
    </xf>
    <xf numFmtId="199" fontId="25" fillId="0" borderId="21" xfId="0" applyNumberFormat="1" applyFont="1" applyBorder="1" applyAlignment="1">
      <alignment/>
    </xf>
    <xf numFmtId="199" fontId="25" fillId="0" borderId="45" xfId="0" applyNumberFormat="1" applyFont="1" applyBorder="1" applyAlignment="1">
      <alignment/>
    </xf>
    <xf numFmtId="199" fontId="25" fillId="0" borderId="20" xfId="0" applyNumberFormat="1" applyFont="1" applyBorder="1" applyAlignment="1">
      <alignment/>
    </xf>
    <xf numFmtId="199" fontId="25" fillId="0" borderId="32" xfId="0" applyNumberFormat="1" applyFont="1" applyBorder="1" applyAlignment="1">
      <alignment/>
    </xf>
    <xf numFmtId="0" fontId="27" fillId="33" borderId="18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1" xfId="0" applyFont="1" applyFill="1" applyBorder="1" applyAlignment="1">
      <alignment wrapText="1"/>
    </xf>
    <xf numFmtId="199" fontId="27" fillId="33" borderId="18" xfId="0" applyNumberFormat="1" applyFont="1" applyFill="1" applyBorder="1" applyAlignment="1">
      <alignment/>
    </xf>
    <xf numFmtId="199" fontId="27" fillId="33" borderId="29" xfId="0" applyNumberFormat="1" applyFont="1" applyFill="1" applyBorder="1" applyAlignment="1">
      <alignment/>
    </xf>
    <xf numFmtId="199" fontId="27" fillId="33" borderId="46" xfId="0" applyNumberFormat="1" applyFont="1" applyFill="1" applyBorder="1" applyAlignment="1">
      <alignment/>
    </xf>
    <xf numFmtId="199" fontId="27" fillId="33" borderId="32" xfId="0" applyNumberFormat="1" applyFont="1" applyFill="1" applyBorder="1" applyAlignment="1">
      <alignment/>
    </xf>
    <xf numFmtId="199" fontId="25" fillId="0" borderId="29" xfId="0" applyNumberFormat="1" applyFont="1" applyBorder="1" applyAlignment="1">
      <alignment/>
    </xf>
    <xf numFmtId="199" fontId="25" fillId="0" borderId="47" xfId="0" applyNumberFormat="1" applyFont="1" applyBorder="1" applyAlignment="1">
      <alignment/>
    </xf>
    <xf numFmtId="199" fontId="25" fillId="0" borderId="46" xfId="0" applyNumberFormat="1" applyFont="1" applyBorder="1" applyAlignment="1">
      <alignment/>
    </xf>
    <xf numFmtId="199" fontId="25" fillId="0" borderId="18" xfId="0" applyNumberFormat="1" applyFont="1" applyBorder="1" applyAlignment="1">
      <alignment vertical="center"/>
    </xf>
    <xf numFmtId="199" fontId="25" fillId="0" borderId="19" xfId="0" applyNumberFormat="1" applyFont="1" applyBorder="1" applyAlignment="1">
      <alignment vertical="center"/>
    </xf>
    <xf numFmtId="199" fontId="25" fillId="0" borderId="21" xfId="0" applyNumberFormat="1" applyFont="1" applyBorder="1" applyAlignment="1">
      <alignment vertical="center"/>
    </xf>
    <xf numFmtId="199" fontId="25" fillId="0" borderId="45" xfId="0" applyNumberFormat="1" applyFont="1" applyBorder="1" applyAlignment="1">
      <alignment vertical="center"/>
    </xf>
    <xf numFmtId="199" fontId="25" fillId="0" borderId="20" xfId="0" applyNumberFormat="1" applyFont="1" applyBorder="1" applyAlignment="1">
      <alignment vertical="center"/>
    </xf>
    <xf numFmtId="199" fontId="25" fillId="0" borderId="32" xfId="0" applyNumberFormat="1" applyFont="1" applyBorder="1" applyAlignment="1">
      <alignment vertic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wrapText="1"/>
    </xf>
    <xf numFmtId="199" fontId="25" fillId="0" borderId="22" xfId="0" applyNumberFormat="1" applyFont="1" applyBorder="1" applyAlignment="1">
      <alignment/>
    </xf>
    <xf numFmtId="199" fontId="25" fillId="0" borderId="23" xfId="0" applyNumberFormat="1" applyFont="1" applyBorder="1" applyAlignment="1">
      <alignment/>
    </xf>
    <xf numFmtId="199" fontId="25" fillId="0" borderId="24" xfId="0" applyNumberFormat="1" applyFont="1" applyBorder="1" applyAlignment="1">
      <alignment/>
    </xf>
    <xf numFmtId="199" fontId="25" fillId="0" borderId="48" xfId="0" applyNumberFormat="1" applyFont="1" applyBorder="1" applyAlignment="1">
      <alignment/>
    </xf>
    <xf numFmtId="199" fontId="25" fillId="0" borderId="34" xfId="0" applyNumberFormat="1" applyFont="1" applyBorder="1" applyAlignment="1">
      <alignment/>
    </xf>
    <xf numFmtId="199" fontId="27" fillId="33" borderId="49" xfId="0" applyNumberFormat="1" applyFont="1" applyFill="1" applyBorder="1" applyAlignment="1">
      <alignment horizontal="right" vertical="center"/>
    </xf>
    <xf numFmtId="199" fontId="27" fillId="33" borderId="50" xfId="0" applyNumberFormat="1" applyFont="1" applyFill="1" applyBorder="1" applyAlignment="1">
      <alignment horizontal="right" vertical="center"/>
    </xf>
    <xf numFmtId="199" fontId="27" fillId="33" borderId="51" xfId="0" applyNumberFormat="1" applyFont="1" applyFill="1" applyBorder="1" applyAlignment="1">
      <alignment horizontal="right" vertical="center"/>
    </xf>
    <xf numFmtId="199" fontId="27" fillId="0" borderId="25" xfId="0" applyNumberFormat="1" applyFont="1" applyBorder="1" applyAlignment="1">
      <alignment horizontal="right" vertical="center"/>
    </xf>
    <xf numFmtId="199" fontId="27" fillId="0" borderId="52" xfId="0" applyNumberFormat="1" applyFont="1" applyBorder="1" applyAlignment="1">
      <alignment horizontal="right" vertical="center"/>
    </xf>
    <xf numFmtId="199" fontId="27" fillId="0" borderId="51" xfId="0" applyNumberFormat="1" applyFont="1" applyBorder="1" applyAlignment="1">
      <alignment horizontal="right" vertical="center"/>
    </xf>
    <xf numFmtId="199" fontId="27" fillId="33" borderId="25" xfId="0" applyNumberFormat="1" applyFont="1" applyFill="1" applyBorder="1" applyAlignment="1">
      <alignment horizontal="right" vertical="center"/>
    </xf>
    <xf numFmtId="199" fontId="27" fillId="33" borderId="52" xfId="0" applyNumberFormat="1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7" fillId="33" borderId="14" xfId="0" applyFont="1" applyFill="1" applyBorder="1" applyAlignment="1">
      <alignment wrapText="1"/>
    </xf>
    <xf numFmtId="199" fontId="27" fillId="33" borderId="12" xfId="0" applyNumberFormat="1" applyFont="1" applyFill="1" applyBorder="1" applyAlignment="1">
      <alignment/>
    </xf>
    <xf numFmtId="199" fontId="27" fillId="33" borderId="14" xfId="0" applyNumberFormat="1" applyFont="1" applyFill="1" applyBorder="1" applyAlignment="1">
      <alignment/>
    </xf>
    <xf numFmtId="199" fontId="27" fillId="33" borderId="27" xfId="0" applyNumberFormat="1" applyFont="1" applyFill="1" applyBorder="1" applyAlignment="1">
      <alignment/>
    </xf>
    <xf numFmtId="199" fontId="27" fillId="33" borderId="53" xfId="0" applyNumberFormat="1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wrapText="1"/>
    </xf>
    <xf numFmtId="199" fontId="25" fillId="0" borderId="47" xfId="0" applyNumberFormat="1" applyFont="1" applyBorder="1" applyAlignment="1">
      <alignment vertical="center"/>
    </xf>
    <xf numFmtId="199" fontId="25" fillId="0" borderId="54" xfId="0" applyNumberFormat="1" applyFont="1" applyBorder="1" applyAlignment="1">
      <alignment vertical="center"/>
    </xf>
    <xf numFmtId="0" fontId="27" fillId="33" borderId="18" xfId="0" applyFont="1" applyFill="1" applyBorder="1" applyAlignment="1">
      <alignment/>
    </xf>
    <xf numFmtId="0" fontId="27" fillId="33" borderId="19" xfId="0" applyFont="1" applyFill="1" applyBorder="1" applyAlignment="1">
      <alignment/>
    </xf>
    <xf numFmtId="0" fontId="27" fillId="33" borderId="20" xfId="0" applyFont="1" applyFill="1" applyBorder="1" applyAlignment="1">
      <alignment wrapText="1"/>
    </xf>
    <xf numFmtId="199" fontId="27" fillId="33" borderId="18" xfId="0" applyNumberFormat="1" applyFont="1" applyFill="1" applyBorder="1" applyAlignment="1">
      <alignment vertical="center"/>
    </xf>
    <xf numFmtId="199" fontId="27" fillId="33" borderId="19" xfId="0" applyNumberFormat="1" applyFont="1" applyFill="1" applyBorder="1" applyAlignment="1">
      <alignment vertical="center"/>
    </xf>
    <xf numFmtId="199" fontId="27" fillId="33" borderId="47" xfId="0" applyNumberFormat="1" applyFont="1" applyFill="1" applyBorder="1" applyAlignment="1">
      <alignment vertical="center"/>
    </xf>
    <xf numFmtId="199" fontId="27" fillId="33" borderId="46" xfId="0" applyNumberFormat="1" applyFont="1" applyFill="1" applyBorder="1" applyAlignment="1">
      <alignment vertical="center"/>
    </xf>
    <xf numFmtId="199" fontId="27" fillId="33" borderId="20" xfId="0" applyNumberFormat="1" applyFont="1" applyFill="1" applyBorder="1" applyAlignment="1">
      <alignment vertical="center"/>
    </xf>
    <xf numFmtId="199" fontId="27" fillId="33" borderId="54" xfId="0" applyNumberFormat="1" applyFont="1" applyFill="1" applyBorder="1" applyAlignment="1">
      <alignment vertical="center"/>
    </xf>
    <xf numFmtId="199" fontId="25" fillId="0" borderId="46" xfId="0" applyNumberFormat="1" applyFont="1" applyBorder="1" applyAlignment="1">
      <alignment vertical="center"/>
    </xf>
    <xf numFmtId="199" fontId="25" fillId="0" borderId="0" xfId="0" applyNumberFormat="1" applyFont="1" applyAlignment="1">
      <alignment/>
    </xf>
    <xf numFmtId="199" fontId="27" fillId="33" borderId="45" xfId="0" applyNumberFormat="1" applyFont="1" applyFill="1" applyBorder="1" applyAlignment="1">
      <alignment vertical="center"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57" xfId="0" applyFont="1" applyBorder="1" applyAlignment="1">
      <alignment wrapText="1"/>
    </xf>
    <xf numFmtId="199" fontId="25" fillId="0" borderId="55" xfId="0" applyNumberFormat="1" applyFont="1" applyBorder="1" applyAlignment="1">
      <alignment vertical="center"/>
    </xf>
    <xf numFmtId="199" fontId="25" fillId="0" borderId="56" xfId="0" applyNumberFormat="1" applyFont="1" applyBorder="1" applyAlignment="1">
      <alignment vertical="center"/>
    </xf>
    <xf numFmtId="199" fontId="25" fillId="0" borderId="57" xfId="0" applyNumberFormat="1" applyFont="1" applyBorder="1" applyAlignment="1">
      <alignment vertical="center"/>
    </xf>
    <xf numFmtId="199" fontId="25" fillId="0" borderId="58" xfId="0" applyNumberFormat="1" applyFont="1" applyBorder="1" applyAlignment="1">
      <alignment vertical="center"/>
    </xf>
    <xf numFmtId="199" fontId="25" fillId="0" borderId="59" xfId="0" applyNumberFormat="1" applyFont="1" applyBorder="1" applyAlignment="1">
      <alignment vertical="center"/>
    </xf>
    <xf numFmtId="199" fontId="25" fillId="0" borderId="60" xfId="0" applyNumberFormat="1" applyFont="1" applyBorder="1" applyAlignment="1">
      <alignment vertical="center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 wrapText="1"/>
    </xf>
    <xf numFmtId="199" fontId="25" fillId="0" borderId="12" xfId="0" applyNumberFormat="1" applyFont="1" applyBorder="1" applyAlignment="1">
      <alignment vertical="center"/>
    </xf>
    <xf numFmtId="199" fontId="25" fillId="0" borderId="13" xfId="0" applyNumberFormat="1" applyFont="1" applyBorder="1" applyAlignment="1">
      <alignment vertical="center"/>
    </xf>
    <xf numFmtId="199" fontId="25" fillId="0" borderId="61" xfId="0" applyNumberFormat="1" applyFont="1" applyBorder="1" applyAlignment="1">
      <alignment vertical="center"/>
    </xf>
    <xf numFmtId="199" fontId="25" fillId="0" borderId="14" xfId="0" applyNumberFormat="1" applyFont="1" applyBorder="1" applyAlignment="1">
      <alignment vertical="center"/>
    </xf>
    <xf numFmtId="199" fontId="25" fillId="0" borderId="43" xfId="0" applyNumberFormat="1" applyFont="1" applyBorder="1" applyAlignment="1">
      <alignment vertical="center"/>
    </xf>
    <xf numFmtId="199" fontId="27" fillId="33" borderId="21" xfId="0" applyNumberFormat="1" applyFont="1" applyFill="1" applyBorder="1" applyAlignment="1">
      <alignment vertical="center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4" xfId="0" applyFont="1" applyBorder="1" applyAlignment="1">
      <alignment wrapText="1"/>
    </xf>
    <xf numFmtId="199" fontId="25" fillId="0" borderId="22" xfId="0" applyNumberFormat="1" applyFont="1" applyBorder="1" applyAlignment="1">
      <alignment vertical="center"/>
    </xf>
    <xf numFmtId="199" fontId="25" fillId="0" borderId="23" xfId="0" applyNumberFormat="1" applyFont="1" applyBorder="1" applyAlignment="1">
      <alignment vertical="center"/>
    </xf>
    <xf numFmtId="199" fontId="25" fillId="0" borderId="48" xfId="0" applyNumberFormat="1" applyFont="1" applyBorder="1" applyAlignment="1">
      <alignment vertical="center"/>
    </xf>
    <xf numFmtId="199" fontId="25" fillId="0" borderId="34" xfId="0" applyNumberFormat="1" applyFont="1" applyBorder="1" applyAlignment="1">
      <alignment vertical="center"/>
    </xf>
    <xf numFmtId="199" fontId="25" fillId="0" borderId="24" xfId="0" applyNumberFormat="1" applyFont="1" applyBorder="1" applyAlignment="1">
      <alignment vertical="center"/>
    </xf>
    <xf numFmtId="0" fontId="27" fillId="33" borderId="62" xfId="0" applyFont="1" applyFill="1" applyBorder="1" applyAlignment="1">
      <alignment/>
    </xf>
    <xf numFmtId="0" fontId="27" fillId="33" borderId="63" xfId="0" applyFont="1" applyFill="1" applyBorder="1" applyAlignment="1">
      <alignment/>
    </xf>
    <xf numFmtId="0" fontId="27" fillId="33" borderId="64" xfId="0" applyFont="1" applyFill="1" applyBorder="1" applyAlignment="1">
      <alignment wrapText="1"/>
    </xf>
    <xf numFmtId="199" fontId="27" fillId="33" borderId="62" xfId="0" applyNumberFormat="1" applyFont="1" applyFill="1" applyBorder="1" applyAlignment="1">
      <alignment vertical="center"/>
    </xf>
    <xf numFmtId="199" fontId="27" fillId="33" borderId="63" xfId="0" applyNumberFormat="1" applyFont="1" applyFill="1" applyBorder="1" applyAlignment="1">
      <alignment vertical="center"/>
    </xf>
    <xf numFmtId="199" fontId="27" fillId="0" borderId="57" xfId="0" applyNumberFormat="1" applyFont="1" applyBorder="1" applyAlignment="1">
      <alignment vertical="center"/>
    </xf>
    <xf numFmtId="199" fontId="27" fillId="33" borderId="65" xfId="0" applyNumberFormat="1" applyFont="1" applyFill="1" applyBorder="1" applyAlignment="1">
      <alignment vertical="center"/>
    </xf>
    <xf numFmtId="0" fontId="25" fillId="0" borderId="66" xfId="0" applyFont="1" applyBorder="1" applyAlignment="1">
      <alignment/>
    </xf>
    <xf numFmtId="0" fontId="25" fillId="0" borderId="67" xfId="0" applyFont="1" applyBorder="1" applyAlignment="1">
      <alignment/>
    </xf>
    <xf numFmtId="0" fontId="25" fillId="0" borderId="68" xfId="0" applyFont="1" applyBorder="1" applyAlignment="1">
      <alignment wrapText="1"/>
    </xf>
    <xf numFmtId="199" fontId="25" fillId="0" borderId="66" xfId="0" applyNumberFormat="1" applyFont="1" applyBorder="1" applyAlignment="1">
      <alignment vertical="center"/>
    </xf>
    <xf numFmtId="199" fontId="25" fillId="0" borderId="67" xfId="0" applyNumberFormat="1" applyFont="1" applyBorder="1" applyAlignment="1">
      <alignment vertical="center"/>
    </xf>
    <xf numFmtId="199" fontId="25" fillId="0" borderId="69" xfId="0" applyNumberFormat="1" applyFont="1" applyBorder="1" applyAlignment="1">
      <alignment vertical="center"/>
    </xf>
    <xf numFmtId="0" fontId="25" fillId="0" borderId="70" xfId="0" applyFont="1" applyBorder="1" applyAlignment="1">
      <alignment/>
    </xf>
    <xf numFmtId="0" fontId="25" fillId="0" borderId="71" xfId="0" applyFont="1" applyBorder="1" applyAlignment="1">
      <alignment/>
    </xf>
    <xf numFmtId="0" fontId="25" fillId="0" borderId="64" xfId="0" applyFont="1" applyBorder="1" applyAlignment="1">
      <alignment wrapText="1"/>
    </xf>
    <xf numFmtId="199" fontId="25" fillId="0" borderId="70" xfId="0" applyNumberFormat="1" applyFont="1" applyBorder="1" applyAlignment="1">
      <alignment vertical="center"/>
    </xf>
    <xf numFmtId="199" fontId="25" fillId="0" borderId="71" xfId="0" applyNumberFormat="1" applyFont="1" applyBorder="1" applyAlignment="1">
      <alignment vertical="center"/>
    </xf>
    <xf numFmtId="199" fontId="25" fillId="0" borderId="72" xfId="0" applyNumberFormat="1" applyFont="1" applyBorder="1" applyAlignment="1">
      <alignment vertical="center"/>
    </xf>
    <xf numFmtId="0" fontId="25" fillId="0" borderId="73" xfId="0" applyFont="1" applyBorder="1" applyAlignment="1">
      <alignment/>
    </xf>
    <xf numFmtId="0" fontId="25" fillId="0" borderId="74" xfId="0" applyFont="1" applyBorder="1" applyAlignment="1">
      <alignment/>
    </xf>
    <xf numFmtId="0" fontId="25" fillId="0" borderId="75" xfId="0" applyFont="1" applyBorder="1" applyAlignment="1">
      <alignment wrapText="1"/>
    </xf>
    <xf numFmtId="199" fontId="25" fillId="0" borderId="73" xfId="0" applyNumberFormat="1" applyFont="1" applyBorder="1" applyAlignment="1">
      <alignment vertical="center"/>
    </xf>
    <xf numFmtId="199" fontId="25" fillId="0" borderId="74" xfId="0" applyNumberFormat="1" applyFont="1" applyBorder="1" applyAlignment="1">
      <alignment vertical="center"/>
    </xf>
    <xf numFmtId="199" fontId="25" fillId="0" borderId="76" xfId="0" applyNumberFormat="1" applyFont="1" applyBorder="1" applyAlignment="1">
      <alignment vertical="center"/>
    </xf>
    <xf numFmtId="199" fontId="25" fillId="0" borderId="77" xfId="0" applyNumberFormat="1" applyFont="1" applyBorder="1" applyAlignment="1">
      <alignment vertical="center"/>
    </xf>
    <xf numFmtId="199" fontId="27" fillId="33" borderId="25" xfId="0" applyNumberFormat="1" applyFont="1" applyFill="1" applyBorder="1" applyAlignment="1">
      <alignment vertical="center"/>
    </xf>
    <xf numFmtId="199" fontId="27" fillId="33" borderId="52" xfId="0" applyNumberFormat="1" applyFont="1" applyFill="1" applyBorder="1" applyAlignment="1">
      <alignment vertical="center"/>
    </xf>
    <xf numFmtId="199" fontId="51" fillId="0" borderId="25" xfId="0" applyNumberFormat="1" applyFont="1" applyBorder="1" applyAlignment="1">
      <alignment vertical="center"/>
    </xf>
    <xf numFmtId="199" fontId="51" fillId="0" borderId="52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199" fontId="27" fillId="0" borderId="15" xfId="0" applyNumberFormat="1" applyFont="1" applyBorder="1" applyAlignment="1">
      <alignment/>
    </xf>
    <xf numFmtId="199" fontId="27" fillId="0" borderId="16" xfId="0" applyNumberFormat="1" applyFont="1" applyBorder="1" applyAlignment="1">
      <alignment/>
    </xf>
    <xf numFmtId="199" fontId="27" fillId="0" borderId="17" xfId="0" applyNumberFormat="1" applyFont="1" applyBorder="1" applyAlignment="1">
      <alignment/>
    </xf>
    <xf numFmtId="199" fontId="27" fillId="33" borderId="19" xfId="0" applyNumberFormat="1" applyFont="1" applyFill="1" applyBorder="1" applyAlignment="1">
      <alignment/>
    </xf>
    <xf numFmtId="199" fontId="27" fillId="33" borderId="21" xfId="0" applyNumberFormat="1" applyFont="1" applyFill="1" applyBorder="1" applyAlignment="1">
      <alignment/>
    </xf>
    <xf numFmtId="199" fontId="27" fillId="0" borderId="18" xfId="0" applyNumberFormat="1" applyFont="1" applyBorder="1" applyAlignment="1">
      <alignment/>
    </xf>
    <xf numFmtId="199" fontId="27" fillId="0" borderId="19" xfId="0" applyNumberFormat="1" applyFont="1" applyBorder="1" applyAlignment="1">
      <alignment/>
    </xf>
    <xf numFmtId="199" fontId="27" fillId="0" borderId="21" xfId="0" applyNumberFormat="1" applyFont="1" applyBorder="1" applyAlignment="1">
      <alignment/>
    </xf>
    <xf numFmtId="199" fontId="27" fillId="0" borderId="22" xfId="0" applyNumberFormat="1" applyFont="1" applyBorder="1" applyAlignment="1">
      <alignment/>
    </xf>
    <xf numFmtId="199" fontId="27" fillId="0" borderId="23" xfId="0" applyNumberFormat="1" applyFont="1" applyBorder="1" applyAlignment="1">
      <alignment/>
    </xf>
    <xf numFmtId="199" fontId="27" fillId="0" borderId="24" xfId="0" applyNumberFormat="1" applyFont="1" applyBorder="1" applyAlignment="1">
      <alignment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9" fillId="0" borderId="78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24" fillId="33" borderId="52" xfId="0" applyFont="1" applyFill="1" applyBorder="1" applyAlignment="1">
      <alignment horizontal="right"/>
    </xf>
    <xf numFmtId="0" fontId="24" fillId="33" borderId="85" xfId="0" applyFont="1" applyFill="1" applyBorder="1" applyAlignment="1">
      <alignment horizontal="right"/>
    </xf>
    <xf numFmtId="0" fontId="24" fillId="33" borderId="86" xfId="0" applyFont="1" applyFill="1" applyBorder="1" applyAlignment="1">
      <alignment horizontal="right"/>
    </xf>
    <xf numFmtId="0" fontId="49" fillId="0" borderId="51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24" fillId="33" borderId="50" xfId="0" applyFont="1" applyFill="1" applyBorder="1" applyAlignment="1">
      <alignment horizontal="right" vertical="center"/>
    </xf>
    <xf numFmtId="0" fontId="24" fillId="33" borderId="75" xfId="0" applyFont="1" applyFill="1" applyBorder="1" applyAlignment="1">
      <alignment horizontal="right" vertical="center"/>
    </xf>
    <xf numFmtId="0" fontId="24" fillId="0" borderId="52" xfId="0" applyFont="1" applyBorder="1" applyAlignment="1">
      <alignment horizontal="right" vertical="center"/>
    </xf>
    <xf numFmtId="0" fontId="24" fillId="0" borderId="85" xfId="0" applyFont="1" applyBorder="1" applyAlignment="1">
      <alignment horizontal="right" vertical="center"/>
    </xf>
    <xf numFmtId="0" fontId="24" fillId="33" borderId="52" xfId="0" applyFont="1" applyFill="1" applyBorder="1" applyAlignment="1">
      <alignment horizontal="right" vertical="center"/>
    </xf>
    <xf numFmtId="0" fontId="24" fillId="33" borderId="85" xfId="0" applyFont="1" applyFill="1" applyBorder="1" applyAlignment="1">
      <alignment horizontal="right" vertical="center"/>
    </xf>
    <xf numFmtId="0" fontId="49" fillId="0" borderId="83" xfId="0" applyFont="1" applyBorder="1" applyAlignment="1">
      <alignment horizontal="center" vertical="center" wrapText="1"/>
    </xf>
    <xf numFmtId="0" fontId="49" fillId="0" borderId="87" xfId="0" applyFont="1" applyBorder="1" applyAlignment="1">
      <alignment horizontal="center" vertical="center" wrapText="1"/>
    </xf>
    <xf numFmtId="0" fontId="49" fillId="0" borderId="88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0" fillId="0" borderId="78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50" fillId="0" borderId="92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88" xfId="0" applyFont="1" applyBorder="1" applyAlignment="1">
      <alignment horizontal="center" vertical="center" wrapText="1"/>
    </xf>
    <xf numFmtId="0" fontId="50" fillId="0" borderId="82" xfId="0" applyFont="1" applyBorder="1" applyAlignment="1">
      <alignment horizontal="center" vertical="center" wrapText="1"/>
    </xf>
    <xf numFmtId="0" fontId="50" fillId="0" borderId="88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0" fontId="27" fillId="33" borderId="52" xfId="0" applyFont="1" applyFill="1" applyBorder="1" applyAlignment="1">
      <alignment horizontal="right" vertical="center"/>
    </xf>
    <xf numFmtId="0" fontId="27" fillId="33" borderId="85" xfId="0" applyFont="1" applyFill="1" applyBorder="1" applyAlignment="1">
      <alignment horizontal="right" vertical="center"/>
    </xf>
    <xf numFmtId="0" fontId="27" fillId="0" borderId="52" xfId="0" applyFont="1" applyBorder="1" applyAlignment="1">
      <alignment horizontal="right" vertical="center"/>
    </xf>
    <xf numFmtId="0" fontId="27" fillId="0" borderId="85" xfId="0" applyFont="1" applyBorder="1" applyAlignment="1">
      <alignment horizontal="right" vertical="center"/>
    </xf>
    <xf numFmtId="0" fontId="50" fillId="0" borderId="93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27" fillId="33" borderId="18" xfId="0" applyFont="1" applyFill="1" applyBorder="1" applyAlignment="1">
      <alignment horizontal="right" vertical="center"/>
    </xf>
    <xf numFmtId="0" fontId="27" fillId="33" borderId="19" xfId="0" applyFont="1" applyFill="1" applyBorder="1" applyAlignment="1">
      <alignment horizontal="right" vertical="center"/>
    </xf>
    <xf numFmtId="0" fontId="27" fillId="33" borderId="21" xfId="0" applyFont="1" applyFill="1" applyBorder="1" applyAlignment="1">
      <alignment horizontal="right" vertical="center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27" fillId="0" borderId="21" xfId="0" applyFont="1" applyBorder="1" applyAlignment="1">
      <alignment horizontal="right"/>
    </xf>
    <xf numFmtId="0" fontId="27" fillId="0" borderId="22" xfId="0" applyFont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0" fontId="50" fillId="0" borderId="89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27" fillId="33" borderId="52" xfId="0" applyFont="1" applyFill="1" applyBorder="1" applyAlignment="1">
      <alignment horizontal="right"/>
    </xf>
    <xf numFmtId="0" fontId="27" fillId="33" borderId="85" xfId="0" applyFont="1" applyFill="1" applyBorder="1" applyAlignment="1">
      <alignment horizontal="right"/>
    </xf>
    <xf numFmtId="0" fontId="27" fillId="33" borderId="86" xfId="0" applyFont="1" applyFill="1" applyBorder="1" applyAlignment="1">
      <alignment horizontal="right"/>
    </xf>
    <xf numFmtId="0" fontId="51" fillId="0" borderId="52" xfId="0" applyFont="1" applyBorder="1" applyAlignment="1">
      <alignment horizontal="right"/>
    </xf>
    <xf numFmtId="0" fontId="51" fillId="0" borderId="85" xfId="0" applyFont="1" applyBorder="1" applyAlignment="1">
      <alignment horizontal="right"/>
    </xf>
    <xf numFmtId="0" fontId="51" fillId="0" borderId="86" xfId="0" applyFont="1" applyBorder="1" applyAlignment="1">
      <alignment horizontal="right"/>
    </xf>
    <xf numFmtId="0" fontId="54" fillId="0" borderId="52" xfId="0" applyFont="1" applyBorder="1" applyAlignment="1">
      <alignment horizontal="center" vertical="center"/>
    </xf>
    <xf numFmtId="0" fontId="54" fillId="0" borderId="85" xfId="0" applyFont="1" applyBorder="1" applyAlignment="1">
      <alignment horizontal="center" vertical="center"/>
    </xf>
    <xf numFmtId="0" fontId="54" fillId="0" borderId="86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0" fillId="0" borderId="92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="55" zoomScaleNormal="55" zoomScalePageLayoutView="0" workbookViewId="0" topLeftCell="A30">
      <selection activeCell="D30" sqref="D30:E30"/>
    </sheetView>
  </sheetViews>
  <sheetFormatPr defaultColWidth="9.140625" defaultRowHeight="12.75"/>
  <cols>
    <col min="1" max="1" width="8.421875" style="3" customWidth="1"/>
    <col min="2" max="2" width="8.7109375" style="3" customWidth="1"/>
    <col min="3" max="3" width="72.140625" style="3" customWidth="1"/>
    <col min="4" max="4" width="25.8515625" style="3" customWidth="1"/>
    <col min="5" max="5" width="28.7109375" style="3" customWidth="1"/>
    <col min="6" max="6" width="25.00390625" style="3" customWidth="1"/>
    <col min="7" max="7" width="27.57421875" style="3" customWidth="1"/>
    <col min="8" max="8" width="30.421875" style="3" customWidth="1"/>
    <col min="9" max="9" width="29.7109375" style="3" customWidth="1"/>
    <col min="10" max="10" width="25.8515625" style="3" customWidth="1"/>
    <col min="11" max="16" width="35.421875" style="3" hidden="1" customWidth="1"/>
    <col min="17" max="17" width="12.7109375" style="3" customWidth="1"/>
    <col min="18" max="19" width="9.140625" style="3" customWidth="1"/>
    <col min="20" max="20" width="11.8515625" style="3" bestFit="1" customWidth="1"/>
    <col min="21" max="21" width="9.7109375" style="3" bestFit="1" customWidth="1"/>
    <col min="22" max="16384" width="9.140625" style="3" customWidth="1"/>
  </cols>
  <sheetData>
    <row r="1" spans="2:16" ht="29.25" hidden="1" thickBot="1">
      <c r="B1" s="232" t="s">
        <v>60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71"/>
    </row>
    <row r="2" ht="29.25" hidden="1" thickBot="1"/>
    <row r="3" spans="1:16" ht="23.25" customHeight="1" hidden="1" thickTop="1">
      <c r="A3" s="233" t="s">
        <v>42</v>
      </c>
      <c r="B3" s="234"/>
      <c r="C3" s="234" t="s">
        <v>6</v>
      </c>
      <c r="D3" s="237" t="s">
        <v>61</v>
      </c>
      <c r="E3" s="238"/>
      <c r="F3" s="72"/>
      <c r="G3" s="72"/>
      <c r="H3" s="72"/>
      <c r="I3" s="72"/>
      <c r="J3" s="239" t="s">
        <v>46</v>
      </c>
      <c r="K3" s="237" t="s">
        <v>59</v>
      </c>
      <c r="L3" s="238"/>
      <c r="M3" s="239" t="s">
        <v>46</v>
      </c>
      <c r="N3" s="237" t="s">
        <v>62</v>
      </c>
      <c r="O3" s="241"/>
      <c r="P3" s="249" t="s">
        <v>46</v>
      </c>
    </row>
    <row r="4" spans="1:16" ht="57.75" hidden="1" thickBot="1">
      <c r="A4" s="235"/>
      <c r="B4" s="236"/>
      <c r="C4" s="236"/>
      <c r="D4" s="4" t="s">
        <v>44</v>
      </c>
      <c r="E4" s="4" t="s">
        <v>45</v>
      </c>
      <c r="F4" s="73"/>
      <c r="G4" s="73"/>
      <c r="H4" s="73"/>
      <c r="I4" s="73"/>
      <c r="J4" s="240"/>
      <c r="K4" s="4" t="s">
        <v>44</v>
      </c>
      <c r="L4" s="4" t="s">
        <v>45</v>
      </c>
      <c r="M4" s="240"/>
      <c r="N4" s="4" t="s">
        <v>44</v>
      </c>
      <c r="O4" s="5" t="s">
        <v>45</v>
      </c>
      <c r="P4" s="250"/>
    </row>
    <row r="5" spans="1:16" ht="28.5" customHeight="1" hidden="1" thickBot="1" thickTop="1">
      <c r="A5" s="242" t="s">
        <v>43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5"/>
    </row>
    <row r="6" spans="1:16" s="12" customFormat="1" ht="58.5" hidden="1" thickBot="1" thickTop="1">
      <c r="A6" s="6">
        <v>31</v>
      </c>
      <c r="B6" s="7"/>
      <c r="C6" s="8" t="s">
        <v>27</v>
      </c>
      <c r="D6" s="9">
        <f aca="true" t="shared" si="0" ref="D6:O6">SUM(D7)</f>
        <v>0</v>
      </c>
      <c r="E6" s="10">
        <f t="shared" si="0"/>
        <v>1000</v>
      </c>
      <c r="F6" s="74"/>
      <c r="G6" s="74"/>
      <c r="H6" s="74"/>
      <c r="I6" s="74"/>
      <c r="J6" s="11">
        <f aca="true" t="shared" si="1" ref="J6:J29">SUM(D6:E6)</f>
        <v>1000</v>
      </c>
      <c r="K6" s="9">
        <f t="shared" si="0"/>
        <v>0</v>
      </c>
      <c r="L6" s="10">
        <f t="shared" si="0"/>
        <v>3000</v>
      </c>
      <c r="M6" s="11">
        <f>SUM(K6:L6)</f>
        <v>3000</v>
      </c>
      <c r="N6" s="9">
        <f t="shared" si="0"/>
        <v>0</v>
      </c>
      <c r="O6" s="10">
        <f t="shared" si="0"/>
        <v>4000</v>
      </c>
      <c r="P6" s="11">
        <f>SUM(N6:O6)</f>
        <v>4000</v>
      </c>
    </row>
    <row r="7" spans="1:16" ht="57.75" hidden="1" thickBot="1">
      <c r="A7" s="13"/>
      <c r="B7" s="14">
        <v>311</v>
      </c>
      <c r="C7" s="15" t="s">
        <v>27</v>
      </c>
      <c r="D7" s="16"/>
      <c r="E7" s="17">
        <v>1000</v>
      </c>
      <c r="F7" s="75"/>
      <c r="G7" s="75"/>
      <c r="H7" s="75"/>
      <c r="I7" s="75"/>
      <c r="J7" s="18">
        <f t="shared" si="1"/>
        <v>1000</v>
      </c>
      <c r="K7" s="16"/>
      <c r="L7" s="17">
        <v>3000</v>
      </c>
      <c r="M7" s="18">
        <f aca="true" t="shared" si="2" ref="M7:M29">SUM(K7:L7)</f>
        <v>3000</v>
      </c>
      <c r="N7" s="16">
        <f>SUM(D7,K7)</f>
        <v>0</v>
      </c>
      <c r="O7" s="17">
        <f>SUM(E7+L7)</f>
        <v>4000</v>
      </c>
      <c r="P7" s="18">
        <f aca="true" t="shared" si="3" ref="P7:P29">SUM(N7:O7)</f>
        <v>4000</v>
      </c>
    </row>
    <row r="8" spans="1:16" s="12" customFormat="1" ht="57.75" hidden="1" thickBot="1">
      <c r="A8" s="19">
        <v>32</v>
      </c>
      <c r="B8" s="20"/>
      <c r="C8" s="21" t="s">
        <v>7</v>
      </c>
      <c r="D8" s="22">
        <f aca="true" t="shared" si="4" ref="D8:O8">SUM(D9)</f>
        <v>5000</v>
      </c>
      <c r="E8" s="23">
        <f t="shared" si="4"/>
        <v>0</v>
      </c>
      <c r="F8" s="76"/>
      <c r="G8" s="76"/>
      <c r="H8" s="76"/>
      <c r="I8" s="76"/>
      <c r="J8" s="24">
        <f t="shared" si="1"/>
        <v>5000</v>
      </c>
      <c r="K8" s="22">
        <f t="shared" si="4"/>
        <v>0</v>
      </c>
      <c r="L8" s="23">
        <f t="shared" si="4"/>
        <v>0</v>
      </c>
      <c r="M8" s="24">
        <f t="shared" si="2"/>
        <v>0</v>
      </c>
      <c r="N8" s="22">
        <f t="shared" si="4"/>
        <v>5000</v>
      </c>
      <c r="O8" s="23">
        <f t="shared" si="4"/>
        <v>0</v>
      </c>
      <c r="P8" s="24">
        <f t="shared" si="3"/>
        <v>5000</v>
      </c>
    </row>
    <row r="9" spans="1:16" ht="29.25" hidden="1" thickBot="1">
      <c r="A9" s="13"/>
      <c r="B9" s="14">
        <v>321</v>
      </c>
      <c r="C9" s="15" t="s">
        <v>7</v>
      </c>
      <c r="D9" s="16">
        <v>5000</v>
      </c>
      <c r="E9" s="17"/>
      <c r="F9" s="75"/>
      <c r="G9" s="75"/>
      <c r="H9" s="75"/>
      <c r="I9" s="75"/>
      <c r="J9" s="18">
        <f t="shared" si="1"/>
        <v>5000</v>
      </c>
      <c r="K9" s="16"/>
      <c r="L9" s="17"/>
      <c r="M9" s="18">
        <f t="shared" si="2"/>
        <v>0</v>
      </c>
      <c r="N9" s="16">
        <f>SUM(D9,K9)</f>
        <v>5000</v>
      </c>
      <c r="O9" s="17">
        <f>SUM(E9+L9)</f>
        <v>0</v>
      </c>
      <c r="P9" s="18">
        <f t="shared" si="3"/>
        <v>5000</v>
      </c>
    </row>
    <row r="10" spans="1:16" s="12" customFormat="1" ht="29.25" hidden="1" thickBot="1">
      <c r="A10" s="19">
        <v>33</v>
      </c>
      <c r="B10" s="20"/>
      <c r="C10" s="21" t="s">
        <v>8</v>
      </c>
      <c r="D10" s="22">
        <f aca="true" t="shared" si="5" ref="D10:O10">SUM(D11)</f>
        <v>1500</v>
      </c>
      <c r="E10" s="23">
        <f t="shared" si="5"/>
        <v>0</v>
      </c>
      <c r="F10" s="76"/>
      <c r="G10" s="76"/>
      <c r="H10" s="76"/>
      <c r="I10" s="76"/>
      <c r="J10" s="24">
        <f t="shared" si="1"/>
        <v>1500</v>
      </c>
      <c r="K10" s="22">
        <f t="shared" si="5"/>
        <v>0</v>
      </c>
      <c r="L10" s="23">
        <f t="shared" si="5"/>
        <v>0</v>
      </c>
      <c r="M10" s="24">
        <f t="shared" si="2"/>
        <v>0</v>
      </c>
      <c r="N10" s="22">
        <f t="shared" si="5"/>
        <v>1500</v>
      </c>
      <c r="O10" s="23">
        <f t="shared" si="5"/>
        <v>0</v>
      </c>
      <c r="P10" s="24">
        <f t="shared" si="3"/>
        <v>1500</v>
      </c>
    </row>
    <row r="11" spans="1:16" ht="29.25" hidden="1" thickBot="1">
      <c r="A11" s="13"/>
      <c r="B11" s="14">
        <v>331</v>
      </c>
      <c r="C11" s="15" t="s">
        <v>8</v>
      </c>
      <c r="D11" s="16">
        <v>1500</v>
      </c>
      <c r="E11" s="17"/>
      <c r="F11" s="75"/>
      <c r="G11" s="75"/>
      <c r="H11" s="75"/>
      <c r="I11" s="75"/>
      <c r="J11" s="18">
        <f t="shared" si="1"/>
        <v>1500</v>
      </c>
      <c r="K11" s="16"/>
      <c r="L11" s="17"/>
      <c r="M11" s="18">
        <f t="shared" si="2"/>
        <v>0</v>
      </c>
      <c r="N11" s="16">
        <f>SUM(D11,K11)</f>
        <v>1500</v>
      </c>
      <c r="O11" s="17">
        <f>SUM(E11+L11)</f>
        <v>0</v>
      </c>
      <c r="P11" s="18">
        <f t="shared" si="3"/>
        <v>1500</v>
      </c>
    </row>
    <row r="12" spans="1:16" s="12" customFormat="1" ht="29.25" hidden="1" thickBot="1">
      <c r="A12" s="19">
        <v>34</v>
      </c>
      <c r="B12" s="20"/>
      <c r="C12" s="21" t="s">
        <v>28</v>
      </c>
      <c r="D12" s="22">
        <f aca="true" t="shared" si="6" ref="D12:O12">SUM(D13:D14)</f>
        <v>500</v>
      </c>
      <c r="E12" s="23">
        <f t="shared" si="6"/>
        <v>5200</v>
      </c>
      <c r="F12" s="76"/>
      <c r="G12" s="76"/>
      <c r="H12" s="76"/>
      <c r="I12" s="76"/>
      <c r="J12" s="24">
        <f t="shared" si="1"/>
        <v>5700</v>
      </c>
      <c r="K12" s="22">
        <f t="shared" si="6"/>
        <v>0</v>
      </c>
      <c r="L12" s="23">
        <f t="shared" si="6"/>
        <v>0</v>
      </c>
      <c r="M12" s="24">
        <f t="shared" si="2"/>
        <v>0</v>
      </c>
      <c r="N12" s="22">
        <f t="shared" si="6"/>
        <v>500</v>
      </c>
      <c r="O12" s="23">
        <f t="shared" si="6"/>
        <v>5200</v>
      </c>
      <c r="P12" s="24">
        <f t="shared" si="3"/>
        <v>5700</v>
      </c>
    </row>
    <row r="13" spans="1:16" ht="29.25" hidden="1" thickBot="1">
      <c r="A13" s="13"/>
      <c r="B13" s="14">
        <v>341</v>
      </c>
      <c r="C13" s="15" t="s">
        <v>29</v>
      </c>
      <c r="D13" s="16">
        <v>200</v>
      </c>
      <c r="E13" s="17">
        <v>200</v>
      </c>
      <c r="F13" s="75"/>
      <c r="G13" s="75"/>
      <c r="H13" s="75"/>
      <c r="I13" s="75"/>
      <c r="J13" s="18">
        <f t="shared" si="1"/>
        <v>400</v>
      </c>
      <c r="K13" s="16"/>
      <c r="L13" s="17"/>
      <c r="M13" s="18">
        <f t="shared" si="2"/>
        <v>0</v>
      </c>
      <c r="N13" s="16">
        <f>SUM(D13,K13)</f>
        <v>200</v>
      </c>
      <c r="O13" s="17">
        <f>SUM(E13+L13)</f>
        <v>200</v>
      </c>
      <c r="P13" s="18">
        <f t="shared" si="3"/>
        <v>400</v>
      </c>
    </row>
    <row r="14" spans="1:16" ht="29.25" hidden="1" thickBot="1">
      <c r="A14" s="13"/>
      <c r="B14" s="14">
        <v>342</v>
      </c>
      <c r="C14" s="15" t="s">
        <v>30</v>
      </c>
      <c r="D14" s="16">
        <v>300</v>
      </c>
      <c r="E14" s="17">
        <v>5000</v>
      </c>
      <c r="F14" s="75"/>
      <c r="G14" s="75"/>
      <c r="H14" s="75"/>
      <c r="I14" s="75"/>
      <c r="J14" s="18">
        <f t="shared" si="1"/>
        <v>5300</v>
      </c>
      <c r="K14" s="16"/>
      <c r="L14" s="17"/>
      <c r="M14" s="18">
        <f t="shared" si="2"/>
        <v>0</v>
      </c>
      <c r="N14" s="16">
        <f>SUM(D14,K14)</f>
        <v>300</v>
      </c>
      <c r="O14" s="17">
        <f>SUM(E14+L14)</f>
        <v>5000</v>
      </c>
      <c r="P14" s="18">
        <f t="shared" si="3"/>
        <v>5300</v>
      </c>
    </row>
    <row r="15" spans="1:16" s="12" customFormat="1" ht="29.25" hidden="1" thickBot="1">
      <c r="A15" s="19">
        <v>35</v>
      </c>
      <c r="B15" s="20"/>
      <c r="C15" s="21" t="s">
        <v>31</v>
      </c>
      <c r="D15" s="22">
        <f aca="true" t="shared" si="7" ref="D15:O15">SUM(D16:D20)</f>
        <v>3000</v>
      </c>
      <c r="E15" s="23">
        <f t="shared" si="7"/>
        <v>0</v>
      </c>
      <c r="F15" s="76"/>
      <c r="G15" s="76"/>
      <c r="H15" s="76"/>
      <c r="I15" s="76"/>
      <c r="J15" s="24">
        <f t="shared" si="1"/>
        <v>3000</v>
      </c>
      <c r="K15" s="22">
        <f t="shared" si="7"/>
        <v>0</v>
      </c>
      <c r="L15" s="23">
        <f t="shared" si="7"/>
        <v>0</v>
      </c>
      <c r="M15" s="24">
        <f t="shared" si="2"/>
        <v>0</v>
      </c>
      <c r="N15" s="22">
        <f t="shared" si="7"/>
        <v>3000</v>
      </c>
      <c r="O15" s="23">
        <f t="shared" si="7"/>
        <v>0</v>
      </c>
      <c r="P15" s="24">
        <f t="shared" si="3"/>
        <v>3000</v>
      </c>
    </row>
    <row r="16" spans="1:16" ht="29.25" hidden="1" thickBot="1">
      <c r="A16" s="13"/>
      <c r="B16" s="14">
        <v>351</v>
      </c>
      <c r="C16" s="15" t="s">
        <v>32</v>
      </c>
      <c r="D16" s="16">
        <v>1000</v>
      </c>
      <c r="E16" s="17"/>
      <c r="F16" s="75"/>
      <c r="G16" s="75"/>
      <c r="H16" s="75"/>
      <c r="I16" s="75"/>
      <c r="J16" s="18">
        <f t="shared" si="1"/>
        <v>1000</v>
      </c>
      <c r="K16" s="16"/>
      <c r="L16" s="17"/>
      <c r="M16" s="18">
        <f t="shared" si="2"/>
        <v>0</v>
      </c>
      <c r="N16" s="16">
        <f>SUM(D16,K16)</f>
        <v>1000</v>
      </c>
      <c r="O16" s="17">
        <f>SUM(E16+L16)</f>
        <v>0</v>
      </c>
      <c r="P16" s="18">
        <f t="shared" si="3"/>
        <v>1000</v>
      </c>
    </row>
    <row r="17" spans="1:16" ht="57.75" hidden="1" thickBot="1">
      <c r="A17" s="13"/>
      <c r="B17" s="14">
        <v>352</v>
      </c>
      <c r="C17" s="15" t="s">
        <v>33</v>
      </c>
      <c r="D17" s="16"/>
      <c r="E17" s="17"/>
      <c r="F17" s="75"/>
      <c r="G17" s="75"/>
      <c r="H17" s="75"/>
      <c r="I17" s="75"/>
      <c r="J17" s="18">
        <f t="shared" si="1"/>
        <v>0</v>
      </c>
      <c r="K17" s="16"/>
      <c r="L17" s="17"/>
      <c r="M17" s="18">
        <f t="shared" si="2"/>
        <v>0</v>
      </c>
      <c r="N17" s="16">
        <f>SUM(D17,K17)</f>
        <v>0</v>
      </c>
      <c r="O17" s="17">
        <f>SUM(E17+L17)</f>
        <v>0</v>
      </c>
      <c r="P17" s="18">
        <f t="shared" si="3"/>
        <v>0</v>
      </c>
    </row>
    <row r="18" spans="1:16" ht="57.75" hidden="1" thickBot="1">
      <c r="A18" s="13"/>
      <c r="B18" s="14">
        <v>353</v>
      </c>
      <c r="C18" s="15" t="s">
        <v>34</v>
      </c>
      <c r="D18" s="25">
        <v>2000</v>
      </c>
      <c r="E18" s="26"/>
      <c r="F18" s="60"/>
      <c r="G18" s="60"/>
      <c r="H18" s="60"/>
      <c r="I18" s="60"/>
      <c r="J18" s="27">
        <f t="shared" si="1"/>
        <v>2000</v>
      </c>
      <c r="K18" s="25"/>
      <c r="L18" s="26"/>
      <c r="M18" s="27">
        <f t="shared" si="2"/>
        <v>0</v>
      </c>
      <c r="N18" s="25">
        <f>SUM(D18,K18)</f>
        <v>2000</v>
      </c>
      <c r="O18" s="26">
        <f>SUM(E18+L18)</f>
        <v>0</v>
      </c>
      <c r="P18" s="27">
        <f t="shared" si="3"/>
        <v>2000</v>
      </c>
    </row>
    <row r="19" spans="1:16" ht="29.25" hidden="1" thickBot="1">
      <c r="A19" s="13"/>
      <c r="B19" s="14">
        <v>354</v>
      </c>
      <c r="C19" s="15" t="s">
        <v>35</v>
      </c>
      <c r="D19" s="16"/>
      <c r="E19" s="17"/>
      <c r="F19" s="75"/>
      <c r="G19" s="75"/>
      <c r="H19" s="75"/>
      <c r="I19" s="75"/>
      <c r="J19" s="18">
        <f t="shared" si="1"/>
        <v>0</v>
      </c>
      <c r="K19" s="16"/>
      <c r="L19" s="17"/>
      <c r="M19" s="18">
        <f t="shared" si="2"/>
        <v>0</v>
      </c>
      <c r="N19" s="16">
        <f>SUM(D19,K19)</f>
        <v>0</v>
      </c>
      <c r="O19" s="17">
        <f>SUM(E19,N19)</f>
        <v>0</v>
      </c>
      <c r="P19" s="18">
        <f t="shared" si="3"/>
        <v>0</v>
      </c>
    </row>
    <row r="20" spans="1:16" ht="29.25" hidden="1" thickBot="1">
      <c r="A20" s="13"/>
      <c r="B20" s="14">
        <v>355</v>
      </c>
      <c r="C20" s="15" t="s">
        <v>36</v>
      </c>
      <c r="D20" s="16"/>
      <c r="E20" s="17"/>
      <c r="F20" s="75"/>
      <c r="G20" s="75"/>
      <c r="H20" s="75"/>
      <c r="I20" s="75"/>
      <c r="J20" s="18">
        <f t="shared" si="1"/>
        <v>0</v>
      </c>
      <c r="K20" s="16"/>
      <c r="L20" s="17"/>
      <c r="M20" s="18">
        <f t="shared" si="2"/>
        <v>0</v>
      </c>
      <c r="N20" s="16">
        <f>SUM(D20,K20)</f>
        <v>0</v>
      </c>
      <c r="O20" s="17">
        <f>SUM(E20,N20)</f>
        <v>0</v>
      </c>
      <c r="P20" s="18">
        <f t="shared" si="3"/>
        <v>0</v>
      </c>
    </row>
    <row r="21" spans="1:16" s="12" customFormat="1" ht="29.25" hidden="1" thickBot="1">
      <c r="A21" s="19">
        <v>36</v>
      </c>
      <c r="B21" s="20"/>
      <c r="C21" s="21" t="s">
        <v>37</v>
      </c>
      <c r="D21" s="22">
        <f aca="true" t="shared" si="8" ref="D21:O21">SUM(D22:D24)</f>
        <v>500</v>
      </c>
      <c r="E21" s="23">
        <f t="shared" si="8"/>
        <v>0</v>
      </c>
      <c r="F21" s="76"/>
      <c r="G21" s="76"/>
      <c r="H21" s="76"/>
      <c r="I21" s="76"/>
      <c r="J21" s="24">
        <f t="shared" si="1"/>
        <v>500</v>
      </c>
      <c r="K21" s="22">
        <f t="shared" si="8"/>
        <v>0</v>
      </c>
      <c r="L21" s="23">
        <f t="shared" si="8"/>
        <v>0</v>
      </c>
      <c r="M21" s="24">
        <f t="shared" si="2"/>
        <v>0</v>
      </c>
      <c r="N21" s="22">
        <f t="shared" si="8"/>
        <v>500</v>
      </c>
      <c r="O21" s="23">
        <f t="shared" si="8"/>
        <v>0</v>
      </c>
      <c r="P21" s="24">
        <f t="shared" si="3"/>
        <v>500</v>
      </c>
    </row>
    <row r="22" spans="1:16" ht="29.25" hidden="1" thickBot="1">
      <c r="A22" s="13"/>
      <c r="B22" s="14">
        <v>361</v>
      </c>
      <c r="C22" s="15" t="s">
        <v>38</v>
      </c>
      <c r="D22" s="16"/>
      <c r="E22" s="17"/>
      <c r="F22" s="75"/>
      <c r="G22" s="75"/>
      <c r="H22" s="75"/>
      <c r="I22" s="75"/>
      <c r="J22" s="18">
        <f t="shared" si="1"/>
        <v>0</v>
      </c>
      <c r="K22" s="16"/>
      <c r="L22" s="17"/>
      <c r="M22" s="18">
        <f t="shared" si="2"/>
        <v>0</v>
      </c>
      <c r="N22" s="16">
        <f>SUM(D22,K22)</f>
        <v>0</v>
      </c>
      <c r="O22" s="17">
        <f>SUM(E22,N22)</f>
        <v>0</v>
      </c>
      <c r="P22" s="18">
        <f t="shared" si="3"/>
        <v>0</v>
      </c>
    </row>
    <row r="23" spans="1:16" ht="29.25" hidden="1" thickBot="1">
      <c r="A23" s="13"/>
      <c r="B23" s="14">
        <v>362</v>
      </c>
      <c r="C23" s="15" t="s">
        <v>39</v>
      </c>
      <c r="D23" s="16">
        <v>500</v>
      </c>
      <c r="E23" s="17"/>
      <c r="F23" s="75"/>
      <c r="G23" s="75"/>
      <c r="H23" s="75"/>
      <c r="I23" s="75"/>
      <c r="J23" s="18">
        <f t="shared" si="1"/>
        <v>500</v>
      </c>
      <c r="K23" s="16"/>
      <c r="L23" s="17"/>
      <c r="M23" s="18">
        <f t="shared" si="2"/>
        <v>0</v>
      </c>
      <c r="N23" s="16">
        <f>SUM(D23,K23)</f>
        <v>500</v>
      </c>
      <c r="O23" s="17">
        <f>SUM(E23+L23)</f>
        <v>0</v>
      </c>
      <c r="P23" s="18">
        <f t="shared" si="3"/>
        <v>500</v>
      </c>
    </row>
    <row r="24" spans="1:16" ht="29.25" hidden="1" thickBot="1">
      <c r="A24" s="13"/>
      <c r="B24" s="14">
        <v>363</v>
      </c>
      <c r="C24" s="15" t="s">
        <v>40</v>
      </c>
      <c r="D24" s="16"/>
      <c r="E24" s="17"/>
      <c r="F24" s="75"/>
      <c r="G24" s="75"/>
      <c r="H24" s="75"/>
      <c r="I24" s="75"/>
      <c r="J24" s="18">
        <f t="shared" si="1"/>
        <v>0</v>
      </c>
      <c r="K24" s="16"/>
      <c r="L24" s="17"/>
      <c r="M24" s="18">
        <f t="shared" si="2"/>
        <v>0</v>
      </c>
      <c r="N24" s="16">
        <f>SUM(D24,K24)</f>
        <v>0</v>
      </c>
      <c r="O24" s="17">
        <f>SUM(E24,N24)</f>
        <v>0</v>
      </c>
      <c r="P24" s="18">
        <f t="shared" si="3"/>
        <v>0</v>
      </c>
    </row>
    <row r="25" spans="1:16" s="12" customFormat="1" ht="57.75" hidden="1" thickBot="1">
      <c r="A25" s="19">
        <v>37</v>
      </c>
      <c r="B25" s="20"/>
      <c r="C25" s="21" t="s">
        <v>41</v>
      </c>
      <c r="D25" s="22">
        <f aca="true" t="shared" si="9" ref="D25:O25">SUM(D26)</f>
        <v>200</v>
      </c>
      <c r="E25" s="23">
        <f t="shared" si="9"/>
        <v>0</v>
      </c>
      <c r="F25" s="76"/>
      <c r="G25" s="76"/>
      <c r="H25" s="76"/>
      <c r="I25" s="76"/>
      <c r="J25" s="24">
        <f t="shared" si="1"/>
        <v>200</v>
      </c>
      <c r="K25" s="22">
        <f t="shared" si="9"/>
        <v>0</v>
      </c>
      <c r="L25" s="23">
        <f t="shared" si="9"/>
        <v>0</v>
      </c>
      <c r="M25" s="24">
        <f t="shared" si="2"/>
        <v>0</v>
      </c>
      <c r="N25" s="22">
        <f t="shared" si="9"/>
        <v>200</v>
      </c>
      <c r="O25" s="23">
        <f t="shared" si="9"/>
        <v>0</v>
      </c>
      <c r="P25" s="24">
        <f t="shared" si="3"/>
        <v>200</v>
      </c>
    </row>
    <row r="26" spans="1:16" ht="57.75" hidden="1" thickBot="1">
      <c r="A26" s="13"/>
      <c r="B26" s="14">
        <v>371</v>
      </c>
      <c r="C26" s="15" t="s">
        <v>41</v>
      </c>
      <c r="D26" s="28">
        <v>200</v>
      </c>
      <c r="E26" s="29"/>
      <c r="F26" s="77"/>
      <c r="G26" s="77"/>
      <c r="H26" s="77"/>
      <c r="I26" s="77"/>
      <c r="J26" s="30">
        <f t="shared" si="1"/>
        <v>200</v>
      </c>
      <c r="K26" s="28"/>
      <c r="L26" s="29"/>
      <c r="M26" s="30">
        <f t="shared" si="2"/>
        <v>0</v>
      </c>
      <c r="N26" s="28">
        <f>SUM(D26,K26)</f>
        <v>200</v>
      </c>
      <c r="O26" s="29">
        <f>SUM(E26+L26)</f>
        <v>0</v>
      </c>
      <c r="P26" s="30">
        <f t="shared" si="3"/>
        <v>200</v>
      </c>
    </row>
    <row r="27" spans="1:16" ht="26.25" customHeight="1" hidden="1" thickBot="1" thickTop="1">
      <c r="A27" s="251" t="s">
        <v>48</v>
      </c>
      <c r="B27" s="252"/>
      <c r="C27" s="252"/>
      <c r="D27" s="31">
        <f>SUM(D25,D21,D15,D12,D10,D8,D6)</f>
        <v>10700</v>
      </c>
      <c r="E27" s="31">
        <f>SUM(E25,E21,E15,E12,E10,E8,E6)</f>
        <v>6200</v>
      </c>
      <c r="F27" s="31"/>
      <c r="G27" s="31"/>
      <c r="H27" s="31"/>
      <c r="I27" s="31"/>
      <c r="J27" s="31">
        <f t="shared" si="1"/>
        <v>16900</v>
      </c>
      <c r="K27" s="31">
        <f>SUM(K25,K21,K15,K12,K10,K8,K6)</f>
        <v>0</v>
      </c>
      <c r="L27" s="31">
        <f>SUM(L25,L21,L15,L12,L10,L8,L6)</f>
        <v>3000</v>
      </c>
      <c r="M27" s="31">
        <f t="shared" si="2"/>
        <v>3000</v>
      </c>
      <c r="N27" s="31">
        <f>SUM(D27,K27)</f>
        <v>10700</v>
      </c>
      <c r="O27" s="31">
        <f>SUM(E27+L27)</f>
        <v>9200</v>
      </c>
      <c r="P27" s="31">
        <f t="shared" si="3"/>
        <v>19900</v>
      </c>
    </row>
    <row r="28" spans="1:16" ht="26.25" customHeight="1" hidden="1" thickBot="1" thickTop="1">
      <c r="A28" s="253" t="s">
        <v>53</v>
      </c>
      <c r="B28" s="254"/>
      <c r="C28" s="254"/>
      <c r="D28" s="32">
        <v>400</v>
      </c>
      <c r="E28" s="32"/>
      <c r="F28" s="32"/>
      <c r="G28" s="32"/>
      <c r="H28" s="32"/>
      <c r="I28" s="32"/>
      <c r="J28" s="32">
        <f t="shared" si="1"/>
        <v>400</v>
      </c>
      <c r="K28" s="32"/>
      <c r="L28" s="32"/>
      <c r="M28" s="32">
        <f t="shared" si="2"/>
        <v>0</v>
      </c>
      <c r="N28" s="32">
        <f>SUM(D28,K28)</f>
        <v>400</v>
      </c>
      <c r="O28" s="32">
        <f>SUM(E28+L28)</f>
        <v>0</v>
      </c>
      <c r="P28" s="32">
        <f t="shared" si="3"/>
        <v>400</v>
      </c>
    </row>
    <row r="29" spans="1:16" ht="26.25" customHeight="1" hidden="1" thickBot="1" thickTop="1">
      <c r="A29" s="255" t="s">
        <v>50</v>
      </c>
      <c r="B29" s="256"/>
      <c r="C29" s="256"/>
      <c r="D29" s="31">
        <f>SUM(D27:D28)</f>
        <v>11100</v>
      </c>
      <c r="E29" s="31">
        <f>SUM(E27:E28)</f>
        <v>6200</v>
      </c>
      <c r="F29" s="31"/>
      <c r="G29" s="31"/>
      <c r="H29" s="31"/>
      <c r="I29" s="31"/>
      <c r="J29" s="31">
        <f t="shared" si="1"/>
        <v>17300</v>
      </c>
      <c r="K29" s="31">
        <f>SUM(K27:K28)</f>
        <v>0</v>
      </c>
      <c r="L29" s="31">
        <f>SUM(L27:L28)</f>
        <v>3000</v>
      </c>
      <c r="M29" s="31">
        <f t="shared" si="2"/>
        <v>3000</v>
      </c>
      <c r="N29" s="31">
        <f>SUM(D29,K29)</f>
        <v>11100</v>
      </c>
      <c r="O29" s="31">
        <f>SUM(E29+L29)</f>
        <v>9200</v>
      </c>
      <c r="P29" s="31">
        <f t="shared" si="3"/>
        <v>20300</v>
      </c>
    </row>
    <row r="30" spans="1:16" ht="23.25" customHeight="1" thickTop="1">
      <c r="A30" s="233" t="s">
        <v>42</v>
      </c>
      <c r="B30" s="234"/>
      <c r="C30" s="234" t="s">
        <v>6</v>
      </c>
      <c r="D30" s="237" t="s">
        <v>70</v>
      </c>
      <c r="E30" s="238"/>
      <c r="F30" s="239" t="s">
        <v>46</v>
      </c>
      <c r="G30" s="237" t="s">
        <v>64</v>
      </c>
      <c r="H30" s="238"/>
      <c r="I30" s="257" t="s">
        <v>66</v>
      </c>
      <c r="J30" s="239" t="s">
        <v>67</v>
      </c>
      <c r="K30" s="237" t="s">
        <v>59</v>
      </c>
      <c r="L30" s="238"/>
      <c r="M30" s="239" t="s">
        <v>46</v>
      </c>
      <c r="N30" s="237" t="s">
        <v>63</v>
      </c>
      <c r="O30" s="259"/>
      <c r="P30" s="260" t="s">
        <v>46</v>
      </c>
    </row>
    <row r="31" spans="1:16" ht="57.75" thickBot="1">
      <c r="A31" s="235"/>
      <c r="B31" s="236"/>
      <c r="C31" s="236"/>
      <c r="D31" s="4" t="s">
        <v>44</v>
      </c>
      <c r="E31" s="4" t="s">
        <v>45</v>
      </c>
      <c r="F31" s="240"/>
      <c r="G31" s="73" t="s">
        <v>44</v>
      </c>
      <c r="H31" s="78" t="s">
        <v>45</v>
      </c>
      <c r="I31" s="258"/>
      <c r="J31" s="240"/>
      <c r="K31" s="4" t="s">
        <v>44</v>
      </c>
      <c r="L31" s="4" t="s">
        <v>45</v>
      </c>
      <c r="M31" s="240"/>
      <c r="N31" s="4" t="s">
        <v>44</v>
      </c>
      <c r="O31" s="33" t="s">
        <v>45</v>
      </c>
      <c r="P31" s="261"/>
    </row>
    <row r="32" spans="1:16" ht="30" customHeight="1" thickBot="1" thickTop="1">
      <c r="A32" s="242" t="s">
        <v>47</v>
      </c>
      <c r="B32" s="243"/>
      <c r="C32" s="243"/>
      <c r="D32" s="243"/>
      <c r="E32" s="243"/>
      <c r="F32" s="243"/>
      <c r="G32" s="243"/>
      <c r="H32" s="244"/>
      <c r="I32" s="244"/>
      <c r="J32" s="243"/>
      <c r="K32" s="243"/>
      <c r="L32" s="243"/>
      <c r="M32" s="243"/>
      <c r="N32" s="243"/>
      <c r="O32" s="243"/>
      <c r="P32" s="245"/>
    </row>
    <row r="33" spans="1:16" s="12" customFormat="1" ht="29.25" thickTop="1">
      <c r="A33" s="34">
        <v>41</v>
      </c>
      <c r="B33" s="35"/>
      <c r="C33" s="36" t="s">
        <v>9</v>
      </c>
      <c r="D33" s="9">
        <f aca="true" t="shared" si="10" ref="D33:O33">SUM(D34:D36)</f>
        <v>0</v>
      </c>
      <c r="E33" s="10">
        <f t="shared" si="10"/>
        <v>0</v>
      </c>
      <c r="F33" s="74">
        <f>SUM(D33:E33)</f>
        <v>0</v>
      </c>
      <c r="G33" s="74">
        <f t="shared" si="10"/>
        <v>0</v>
      </c>
      <c r="H33" s="74">
        <f t="shared" si="10"/>
        <v>0</v>
      </c>
      <c r="I33" s="74">
        <f>SUM(G33:H33)</f>
        <v>0</v>
      </c>
      <c r="J33" s="74">
        <f>SUM(F33+I33)</f>
        <v>0</v>
      </c>
      <c r="K33" s="9">
        <f t="shared" si="10"/>
        <v>0</v>
      </c>
      <c r="L33" s="10">
        <f t="shared" si="10"/>
        <v>2844</v>
      </c>
      <c r="M33" s="11">
        <f>SUM(K33:L33)</f>
        <v>2844</v>
      </c>
      <c r="N33" s="37">
        <f t="shared" si="10"/>
        <v>0</v>
      </c>
      <c r="O33" s="10">
        <f t="shared" si="10"/>
        <v>2844</v>
      </c>
      <c r="P33" s="11">
        <f>SUM(N33:O33)</f>
        <v>2844</v>
      </c>
    </row>
    <row r="34" spans="1:16" ht="28.5">
      <c r="A34" s="38"/>
      <c r="B34" s="39">
        <v>411</v>
      </c>
      <c r="C34" s="15" t="s">
        <v>1</v>
      </c>
      <c r="D34" s="25"/>
      <c r="E34" s="26"/>
      <c r="F34" s="60">
        <f aca="true" t="shared" si="11" ref="F34:F59">SUM(D34:E34)</f>
        <v>0</v>
      </c>
      <c r="G34" s="60"/>
      <c r="H34" s="60"/>
      <c r="I34" s="60">
        <f aca="true" t="shared" si="12" ref="I34:I59">SUM(G34:H34)</f>
        <v>0</v>
      </c>
      <c r="J34" s="27">
        <f aca="true" t="shared" si="13" ref="J34:J59">SUM(F34+I34)</f>
        <v>0</v>
      </c>
      <c r="K34" s="25"/>
      <c r="L34" s="26">
        <v>2000</v>
      </c>
      <c r="M34" s="27">
        <f aca="true" t="shared" si="14" ref="M34:M59">SUM(K34:L34)</f>
        <v>2000</v>
      </c>
      <c r="N34" s="40">
        <f aca="true" t="shared" si="15" ref="N34:O36">SUM(D34,K34)</f>
        <v>0</v>
      </c>
      <c r="O34" s="26">
        <f t="shared" si="15"/>
        <v>2000</v>
      </c>
      <c r="P34" s="27">
        <f aca="true" t="shared" si="16" ref="P34:P59">SUM(N34:O34)</f>
        <v>2000</v>
      </c>
    </row>
    <row r="35" spans="1:16" ht="28.5">
      <c r="A35" s="38"/>
      <c r="B35" s="39">
        <v>412</v>
      </c>
      <c r="C35" s="15" t="s">
        <v>10</v>
      </c>
      <c r="D35" s="25"/>
      <c r="E35" s="26"/>
      <c r="F35" s="60">
        <f t="shared" si="11"/>
        <v>0</v>
      </c>
      <c r="G35" s="60"/>
      <c r="H35" s="60"/>
      <c r="I35" s="60">
        <f t="shared" si="12"/>
        <v>0</v>
      </c>
      <c r="J35" s="27">
        <f t="shared" si="13"/>
        <v>0</v>
      </c>
      <c r="K35" s="25"/>
      <c r="L35" s="26">
        <v>500</v>
      </c>
      <c r="M35" s="27">
        <f t="shared" si="14"/>
        <v>500</v>
      </c>
      <c r="N35" s="40">
        <f t="shared" si="15"/>
        <v>0</v>
      </c>
      <c r="O35" s="26">
        <f t="shared" si="15"/>
        <v>500</v>
      </c>
      <c r="P35" s="27">
        <f t="shared" si="16"/>
        <v>500</v>
      </c>
    </row>
    <row r="36" spans="1:16" ht="28.5">
      <c r="A36" s="38"/>
      <c r="B36" s="39">
        <v>413</v>
      </c>
      <c r="C36" s="15" t="s">
        <v>2</v>
      </c>
      <c r="D36" s="25"/>
      <c r="E36" s="26"/>
      <c r="F36" s="60">
        <f t="shared" si="11"/>
        <v>0</v>
      </c>
      <c r="G36" s="60"/>
      <c r="H36" s="60"/>
      <c r="I36" s="60">
        <f t="shared" si="12"/>
        <v>0</v>
      </c>
      <c r="J36" s="27">
        <f t="shared" si="13"/>
        <v>0</v>
      </c>
      <c r="K36" s="25"/>
      <c r="L36" s="26">
        <v>344</v>
      </c>
      <c r="M36" s="27">
        <f t="shared" si="14"/>
        <v>344</v>
      </c>
      <c r="N36" s="40">
        <f t="shared" si="15"/>
        <v>0</v>
      </c>
      <c r="O36" s="26">
        <f t="shared" si="15"/>
        <v>344</v>
      </c>
      <c r="P36" s="27">
        <f t="shared" si="16"/>
        <v>344</v>
      </c>
    </row>
    <row r="37" spans="1:16" s="12" customFormat="1" ht="28.5">
      <c r="A37" s="41">
        <v>42</v>
      </c>
      <c r="B37" s="42"/>
      <c r="C37" s="21" t="s">
        <v>3</v>
      </c>
      <c r="D37" s="43">
        <f aca="true" t="shared" si="17" ref="D37:O37">SUM(D38:D44)</f>
        <v>0</v>
      </c>
      <c r="E37" s="44">
        <f t="shared" si="17"/>
        <v>0</v>
      </c>
      <c r="F37" s="57">
        <f t="shared" si="11"/>
        <v>0</v>
      </c>
      <c r="G37" s="57">
        <f t="shared" si="17"/>
        <v>0</v>
      </c>
      <c r="H37" s="57">
        <f t="shared" si="17"/>
        <v>0</v>
      </c>
      <c r="I37" s="57">
        <f t="shared" si="12"/>
        <v>0</v>
      </c>
      <c r="J37" s="45">
        <f t="shared" si="13"/>
        <v>0</v>
      </c>
      <c r="K37" s="43">
        <f t="shared" si="17"/>
        <v>0</v>
      </c>
      <c r="L37" s="44">
        <f t="shared" si="17"/>
        <v>0</v>
      </c>
      <c r="M37" s="45">
        <f t="shared" si="14"/>
        <v>0</v>
      </c>
      <c r="N37" s="46">
        <f t="shared" si="17"/>
        <v>0</v>
      </c>
      <c r="O37" s="44">
        <f t="shared" si="17"/>
        <v>0</v>
      </c>
      <c r="P37" s="45">
        <f t="shared" si="16"/>
        <v>0</v>
      </c>
    </row>
    <row r="38" spans="1:16" ht="28.5" hidden="1">
      <c r="A38" s="38"/>
      <c r="B38" s="39">
        <v>421</v>
      </c>
      <c r="C38" s="15" t="s">
        <v>11</v>
      </c>
      <c r="D38" s="25"/>
      <c r="E38" s="26"/>
      <c r="F38" s="60">
        <f t="shared" si="11"/>
        <v>0</v>
      </c>
      <c r="G38" s="60"/>
      <c r="H38" s="60"/>
      <c r="I38" s="60">
        <f t="shared" si="12"/>
        <v>0</v>
      </c>
      <c r="J38" s="27">
        <f t="shared" si="13"/>
        <v>0</v>
      </c>
      <c r="K38" s="25"/>
      <c r="L38" s="26"/>
      <c r="M38" s="27">
        <f t="shared" si="14"/>
        <v>0</v>
      </c>
      <c r="N38" s="40"/>
      <c r="O38" s="26">
        <f>SUM(D38:E38)</f>
        <v>0</v>
      </c>
      <c r="P38" s="27">
        <f t="shared" si="16"/>
        <v>0</v>
      </c>
    </row>
    <row r="39" spans="1:16" ht="57">
      <c r="A39" s="38"/>
      <c r="B39" s="39">
        <v>422</v>
      </c>
      <c r="C39" s="15" t="s">
        <v>12</v>
      </c>
      <c r="D39" s="25"/>
      <c r="E39" s="26"/>
      <c r="F39" s="60">
        <f t="shared" si="11"/>
        <v>0</v>
      </c>
      <c r="G39" s="60"/>
      <c r="H39" s="60"/>
      <c r="I39" s="60">
        <f t="shared" si="12"/>
        <v>0</v>
      </c>
      <c r="J39" s="27">
        <f t="shared" si="13"/>
        <v>0</v>
      </c>
      <c r="K39" s="25"/>
      <c r="L39" s="26"/>
      <c r="M39" s="27">
        <f t="shared" si="14"/>
        <v>0</v>
      </c>
      <c r="N39" s="40">
        <f aca="true" t="shared" si="18" ref="N39:O43">SUM(D39,K39)</f>
        <v>0</v>
      </c>
      <c r="O39" s="26">
        <f t="shared" si="18"/>
        <v>0</v>
      </c>
      <c r="P39" s="27">
        <f t="shared" si="16"/>
        <v>0</v>
      </c>
    </row>
    <row r="40" spans="1:16" ht="28.5" hidden="1">
      <c r="A40" s="38"/>
      <c r="B40" s="39">
        <v>423</v>
      </c>
      <c r="C40" s="15" t="s">
        <v>13</v>
      </c>
      <c r="D40" s="25"/>
      <c r="E40" s="26"/>
      <c r="F40" s="60">
        <f t="shared" si="11"/>
        <v>0</v>
      </c>
      <c r="G40" s="60"/>
      <c r="H40" s="60"/>
      <c r="I40" s="60">
        <f t="shared" si="12"/>
        <v>0</v>
      </c>
      <c r="J40" s="27">
        <f t="shared" si="13"/>
        <v>0</v>
      </c>
      <c r="K40" s="25"/>
      <c r="L40" s="26"/>
      <c r="M40" s="27">
        <f t="shared" si="14"/>
        <v>0</v>
      </c>
      <c r="N40" s="40">
        <f t="shared" si="18"/>
        <v>0</v>
      </c>
      <c r="O40" s="26">
        <f t="shared" si="18"/>
        <v>0</v>
      </c>
      <c r="P40" s="27">
        <f t="shared" si="16"/>
        <v>0</v>
      </c>
    </row>
    <row r="41" spans="1:16" ht="57">
      <c r="A41" s="38"/>
      <c r="B41" s="39">
        <v>424</v>
      </c>
      <c r="C41" s="15" t="s">
        <v>14</v>
      </c>
      <c r="D41" s="25"/>
      <c r="E41" s="26"/>
      <c r="F41" s="60">
        <f t="shared" si="11"/>
        <v>0</v>
      </c>
      <c r="G41" s="60"/>
      <c r="H41" s="60"/>
      <c r="I41" s="60">
        <f t="shared" si="12"/>
        <v>0</v>
      </c>
      <c r="J41" s="27">
        <f t="shared" si="13"/>
        <v>0</v>
      </c>
      <c r="K41" s="25"/>
      <c r="L41" s="26"/>
      <c r="M41" s="27">
        <f t="shared" si="14"/>
        <v>0</v>
      </c>
      <c r="N41" s="40">
        <f t="shared" si="18"/>
        <v>0</v>
      </c>
      <c r="O41" s="26">
        <f t="shared" si="18"/>
        <v>0</v>
      </c>
      <c r="P41" s="27">
        <f t="shared" si="16"/>
        <v>0</v>
      </c>
    </row>
    <row r="42" spans="1:21" ht="28.5">
      <c r="A42" s="38"/>
      <c r="B42" s="39">
        <v>425</v>
      </c>
      <c r="C42" s="15" t="s">
        <v>5</v>
      </c>
      <c r="D42" s="25"/>
      <c r="E42" s="26"/>
      <c r="F42" s="60">
        <f t="shared" si="11"/>
        <v>0</v>
      </c>
      <c r="G42" s="60"/>
      <c r="H42" s="60"/>
      <c r="I42" s="60">
        <f t="shared" si="12"/>
        <v>0</v>
      </c>
      <c r="J42" s="27">
        <f t="shared" si="13"/>
        <v>0</v>
      </c>
      <c r="K42" s="25"/>
      <c r="L42" s="26"/>
      <c r="M42" s="27">
        <f t="shared" si="14"/>
        <v>0</v>
      </c>
      <c r="N42" s="40">
        <f t="shared" si="18"/>
        <v>0</v>
      </c>
      <c r="O42" s="26">
        <f t="shared" si="18"/>
        <v>0</v>
      </c>
      <c r="P42" s="27">
        <f t="shared" si="16"/>
        <v>0</v>
      </c>
      <c r="T42" s="47"/>
      <c r="U42" s="47"/>
    </row>
    <row r="43" spans="1:16" ht="28.5">
      <c r="A43" s="38"/>
      <c r="B43" s="39">
        <v>426</v>
      </c>
      <c r="C43" s="15" t="s">
        <v>4</v>
      </c>
      <c r="D43" s="25"/>
      <c r="E43" s="26"/>
      <c r="F43" s="60">
        <f t="shared" si="11"/>
        <v>0</v>
      </c>
      <c r="G43" s="60"/>
      <c r="H43" s="60"/>
      <c r="I43" s="60">
        <f t="shared" si="12"/>
        <v>0</v>
      </c>
      <c r="J43" s="27">
        <f t="shared" si="13"/>
        <v>0</v>
      </c>
      <c r="K43" s="25"/>
      <c r="L43" s="26"/>
      <c r="M43" s="27">
        <f t="shared" si="14"/>
        <v>0</v>
      </c>
      <c r="N43" s="40">
        <f t="shared" si="18"/>
        <v>0</v>
      </c>
      <c r="O43" s="26">
        <f t="shared" si="18"/>
        <v>0</v>
      </c>
      <c r="P43" s="27">
        <f t="shared" si="16"/>
        <v>0</v>
      </c>
    </row>
    <row r="44" spans="1:16" ht="28.5" hidden="1">
      <c r="A44" s="38"/>
      <c r="B44" s="39">
        <v>429</v>
      </c>
      <c r="C44" s="15" t="s">
        <v>15</v>
      </c>
      <c r="D44" s="25"/>
      <c r="E44" s="26"/>
      <c r="F44" s="60">
        <f t="shared" si="11"/>
        <v>0</v>
      </c>
      <c r="G44" s="60"/>
      <c r="H44" s="60"/>
      <c r="I44" s="60">
        <f t="shared" si="12"/>
        <v>0</v>
      </c>
      <c r="J44" s="27">
        <f t="shared" si="13"/>
        <v>0</v>
      </c>
      <c r="K44" s="25"/>
      <c r="L44" s="26"/>
      <c r="M44" s="27">
        <f t="shared" si="14"/>
        <v>0</v>
      </c>
      <c r="N44" s="40"/>
      <c r="O44" s="26">
        <f>SUM(D44:E44)</f>
        <v>0</v>
      </c>
      <c r="P44" s="27">
        <f t="shared" si="16"/>
        <v>0</v>
      </c>
    </row>
    <row r="45" spans="1:16" s="12" customFormat="1" ht="28.5">
      <c r="A45" s="41">
        <v>43</v>
      </c>
      <c r="B45" s="42"/>
      <c r="C45" s="21" t="s">
        <v>16</v>
      </c>
      <c r="D45" s="43">
        <f aca="true" t="shared" si="19" ref="D45:O45">SUM(D46)</f>
        <v>0</v>
      </c>
      <c r="E45" s="44">
        <f t="shared" si="19"/>
        <v>0</v>
      </c>
      <c r="F45" s="57">
        <f t="shared" si="11"/>
        <v>0</v>
      </c>
      <c r="G45" s="57">
        <f t="shared" si="19"/>
        <v>0</v>
      </c>
      <c r="H45" s="57">
        <f t="shared" si="19"/>
        <v>0</v>
      </c>
      <c r="I45" s="57">
        <f t="shared" si="12"/>
        <v>0</v>
      </c>
      <c r="J45" s="45">
        <f t="shared" si="13"/>
        <v>0</v>
      </c>
      <c r="K45" s="43">
        <f t="shared" si="19"/>
        <v>0</v>
      </c>
      <c r="L45" s="44">
        <f t="shared" si="19"/>
        <v>0</v>
      </c>
      <c r="M45" s="45">
        <f t="shared" si="14"/>
        <v>0</v>
      </c>
      <c r="N45" s="46">
        <f t="shared" si="19"/>
        <v>0</v>
      </c>
      <c r="O45" s="44">
        <f t="shared" si="19"/>
        <v>0</v>
      </c>
      <c r="P45" s="45">
        <f t="shared" si="16"/>
        <v>0</v>
      </c>
    </row>
    <row r="46" spans="1:16" ht="28.5">
      <c r="A46" s="38"/>
      <c r="B46" s="39">
        <v>431</v>
      </c>
      <c r="C46" s="15" t="s">
        <v>17</v>
      </c>
      <c r="D46" s="25"/>
      <c r="E46" s="26"/>
      <c r="F46" s="60">
        <f t="shared" si="11"/>
        <v>0</v>
      </c>
      <c r="G46" s="60"/>
      <c r="H46" s="60"/>
      <c r="I46" s="60">
        <f t="shared" si="12"/>
        <v>0</v>
      </c>
      <c r="J46" s="27">
        <f t="shared" si="13"/>
        <v>0</v>
      </c>
      <c r="K46" s="25"/>
      <c r="L46" s="26"/>
      <c r="M46" s="27">
        <f t="shared" si="14"/>
        <v>0</v>
      </c>
      <c r="N46" s="40">
        <f>SUM(D46,K46)</f>
        <v>0</v>
      </c>
      <c r="O46" s="26">
        <f>SUM(E46,L46)</f>
        <v>0</v>
      </c>
      <c r="P46" s="27">
        <f t="shared" si="16"/>
        <v>0</v>
      </c>
    </row>
    <row r="47" spans="1:16" s="12" customFormat="1" ht="28.5">
      <c r="A47" s="41">
        <v>44</v>
      </c>
      <c r="B47" s="42"/>
      <c r="C47" s="21" t="s">
        <v>18</v>
      </c>
      <c r="D47" s="43">
        <f aca="true" t="shared" si="20" ref="D47:O47">SUM(D48:D50)</f>
        <v>0</v>
      </c>
      <c r="E47" s="44">
        <f t="shared" si="20"/>
        <v>0</v>
      </c>
      <c r="F47" s="57">
        <f t="shared" si="11"/>
        <v>0</v>
      </c>
      <c r="G47" s="57">
        <f t="shared" si="20"/>
        <v>0</v>
      </c>
      <c r="H47" s="57">
        <f t="shared" si="20"/>
        <v>0</v>
      </c>
      <c r="I47" s="57">
        <f t="shared" si="12"/>
        <v>0</v>
      </c>
      <c r="J47" s="45">
        <f t="shared" si="13"/>
        <v>0</v>
      </c>
      <c r="K47" s="43">
        <f t="shared" si="20"/>
        <v>0</v>
      </c>
      <c r="L47" s="44">
        <f t="shared" si="20"/>
        <v>0</v>
      </c>
      <c r="M47" s="45">
        <f t="shared" si="14"/>
        <v>0</v>
      </c>
      <c r="N47" s="46">
        <f t="shared" si="20"/>
        <v>0</v>
      </c>
      <c r="O47" s="44">
        <f t="shared" si="20"/>
        <v>0</v>
      </c>
      <c r="P47" s="45">
        <f t="shared" si="16"/>
        <v>0</v>
      </c>
    </row>
    <row r="48" spans="1:16" ht="28.5" hidden="1">
      <c r="A48" s="38"/>
      <c r="B48" s="39">
        <v>441</v>
      </c>
      <c r="C48" s="15" t="s">
        <v>19</v>
      </c>
      <c r="D48" s="25"/>
      <c r="E48" s="26"/>
      <c r="F48" s="60">
        <f t="shared" si="11"/>
        <v>0</v>
      </c>
      <c r="G48" s="60"/>
      <c r="H48" s="60"/>
      <c r="I48" s="60">
        <f t="shared" si="12"/>
        <v>0</v>
      </c>
      <c r="J48" s="27">
        <f t="shared" si="13"/>
        <v>0</v>
      </c>
      <c r="K48" s="25"/>
      <c r="L48" s="26"/>
      <c r="M48" s="27">
        <f t="shared" si="14"/>
        <v>0</v>
      </c>
      <c r="N48" s="40"/>
      <c r="O48" s="26">
        <f>SUM(D48:E48)</f>
        <v>0</v>
      </c>
      <c r="P48" s="27">
        <f t="shared" si="16"/>
        <v>0</v>
      </c>
    </row>
    <row r="49" spans="1:16" ht="28.5" hidden="1">
      <c r="A49" s="38"/>
      <c r="B49" s="39">
        <v>442</v>
      </c>
      <c r="C49" s="15" t="s">
        <v>20</v>
      </c>
      <c r="D49" s="25"/>
      <c r="E49" s="26"/>
      <c r="F49" s="60">
        <f t="shared" si="11"/>
        <v>0</v>
      </c>
      <c r="G49" s="60"/>
      <c r="H49" s="60"/>
      <c r="I49" s="60">
        <f t="shared" si="12"/>
        <v>0</v>
      </c>
      <c r="J49" s="27">
        <f t="shared" si="13"/>
        <v>0</v>
      </c>
      <c r="K49" s="25"/>
      <c r="L49" s="26"/>
      <c r="M49" s="27">
        <f t="shared" si="14"/>
        <v>0</v>
      </c>
      <c r="N49" s="40"/>
      <c r="O49" s="26">
        <f>SUM(D49:E49)</f>
        <v>0</v>
      </c>
      <c r="P49" s="27">
        <f t="shared" si="16"/>
        <v>0</v>
      </c>
    </row>
    <row r="50" spans="1:16" ht="28.5">
      <c r="A50" s="38"/>
      <c r="B50" s="39">
        <v>443</v>
      </c>
      <c r="C50" s="15" t="s">
        <v>21</v>
      </c>
      <c r="D50" s="25"/>
      <c r="E50" s="26"/>
      <c r="F50" s="60">
        <f t="shared" si="11"/>
        <v>0</v>
      </c>
      <c r="G50" s="60"/>
      <c r="H50" s="60"/>
      <c r="I50" s="60">
        <f t="shared" si="12"/>
        <v>0</v>
      </c>
      <c r="J50" s="27">
        <f t="shared" si="13"/>
        <v>0</v>
      </c>
      <c r="K50" s="25"/>
      <c r="L50" s="26"/>
      <c r="M50" s="27">
        <f t="shared" si="14"/>
        <v>0</v>
      </c>
      <c r="N50" s="40">
        <f>SUM(D50,K50)</f>
        <v>0</v>
      </c>
      <c r="O50" s="26">
        <f>SUM(E50,L50)</f>
        <v>0</v>
      </c>
      <c r="P50" s="27">
        <f t="shared" si="16"/>
        <v>0</v>
      </c>
    </row>
    <row r="51" spans="1:16" s="12" customFormat="1" ht="28.5">
      <c r="A51" s="41">
        <v>45</v>
      </c>
      <c r="B51" s="42"/>
      <c r="C51" s="21" t="s">
        <v>0</v>
      </c>
      <c r="D51" s="43">
        <f aca="true" t="shared" si="21" ref="D51:O51">SUM(D52:D53)</f>
        <v>0</v>
      </c>
      <c r="E51" s="44">
        <f t="shared" si="21"/>
        <v>0</v>
      </c>
      <c r="F51" s="57">
        <f t="shared" si="11"/>
        <v>0</v>
      </c>
      <c r="G51" s="57">
        <f t="shared" si="21"/>
        <v>0</v>
      </c>
      <c r="H51" s="57">
        <f t="shared" si="21"/>
        <v>0</v>
      </c>
      <c r="I51" s="57">
        <f t="shared" si="12"/>
        <v>0</v>
      </c>
      <c r="J51" s="45">
        <f t="shared" si="13"/>
        <v>0</v>
      </c>
      <c r="K51" s="43">
        <f t="shared" si="21"/>
        <v>0</v>
      </c>
      <c r="L51" s="44">
        <f t="shared" si="21"/>
        <v>0</v>
      </c>
      <c r="M51" s="45">
        <f t="shared" si="14"/>
        <v>0</v>
      </c>
      <c r="N51" s="46">
        <f t="shared" si="21"/>
        <v>0</v>
      </c>
      <c r="O51" s="44">
        <f t="shared" si="21"/>
        <v>0</v>
      </c>
      <c r="P51" s="45">
        <f t="shared" si="16"/>
        <v>0</v>
      </c>
    </row>
    <row r="52" spans="1:16" ht="29.25" thickBot="1">
      <c r="A52" s="38"/>
      <c r="B52" s="39">
        <v>451</v>
      </c>
      <c r="C52" s="15" t="s">
        <v>22</v>
      </c>
      <c r="D52" s="48"/>
      <c r="E52" s="49"/>
      <c r="F52" s="65">
        <f t="shared" si="11"/>
        <v>0</v>
      </c>
      <c r="G52" s="65"/>
      <c r="H52" s="65"/>
      <c r="I52" s="65">
        <f t="shared" si="12"/>
        <v>0</v>
      </c>
      <c r="J52" s="50">
        <f t="shared" si="13"/>
        <v>0</v>
      </c>
      <c r="K52" s="48"/>
      <c r="L52" s="49"/>
      <c r="M52" s="50">
        <f t="shared" si="14"/>
        <v>0</v>
      </c>
      <c r="N52" s="51">
        <f>SUM(D52,K52)</f>
        <v>0</v>
      </c>
      <c r="O52" s="49">
        <f>SUM(E52,L52)</f>
        <v>0</v>
      </c>
      <c r="P52" s="50">
        <f t="shared" si="16"/>
        <v>0</v>
      </c>
    </row>
    <row r="53" spans="1:16" ht="30" hidden="1" thickBot="1" thickTop="1">
      <c r="A53" s="38"/>
      <c r="B53" s="39">
        <v>452</v>
      </c>
      <c r="C53" s="15" t="s">
        <v>23</v>
      </c>
      <c r="D53" s="52"/>
      <c r="E53" s="53"/>
      <c r="F53" s="54">
        <f t="shared" si="11"/>
        <v>0</v>
      </c>
      <c r="G53" s="54"/>
      <c r="H53" s="54"/>
      <c r="I53" s="54">
        <f t="shared" si="12"/>
        <v>0</v>
      </c>
      <c r="J53" s="54">
        <f t="shared" si="13"/>
        <v>0</v>
      </c>
      <c r="K53" s="54"/>
      <c r="L53" s="54"/>
      <c r="M53" s="54">
        <f t="shared" si="14"/>
        <v>0</v>
      </c>
      <c r="N53" s="54"/>
      <c r="O53" s="55">
        <f aca="true" t="shared" si="22" ref="O53:O58">SUM(D53:E53)</f>
        <v>0</v>
      </c>
      <c r="P53" s="56">
        <f t="shared" si="16"/>
        <v>0</v>
      </c>
    </row>
    <row r="54" spans="1:16" s="12" customFormat="1" ht="30" hidden="1" thickBot="1" thickTop="1">
      <c r="A54" s="41">
        <v>46</v>
      </c>
      <c r="B54" s="42"/>
      <c r="C54" s="21" t="s">
        <v>24</v>
      </c>
      <c r="D54" s="43">
        <f>SUM(D55:D56)</f>
        <v>0</v>
      </c>
      <c r="E54" s="44">
        <f>SUM(E55:E56)</f>
        <v>0</v>
      </c>
      <c r="F54" s="57">
        <f t="shared" si="11"/>
        <v>0</v>
      </c>
      <c r="G54" s="57"/>
      <c r="H54" s="57"/>
      <c r="I54" s="57">
        <f t="shared" si="12"/>
        <v>0</v>
      </c>
      <c r="J54" s="57">
        <f t="shared" si="13"/>
        <v>0</v>
      </c>
      <c r="K54" s="57"/>
      <c r="L54" s="57"/>
      <c r="M54" s="57">
        <f t="shared" si="14"/>
        <v>0</v>
      </c>
      <c r="N54" s="57"/>
      <c r="O54" s="58">
        <f t="shared" si="22"/>
        <v>0</v>
      </c>
      <c r="P54" s="59">
        <f t="shared" si="16"/>
        <v>0</v>
      </c>
    </row>
    <row r="55" spans="1:16" ht="30" hidden="1" thickBot="1" thickTop="1">
      <c r="A55" s="38"/>
      <c r="B55" s="39">
        <v>461</v>
      </c>
      <c r="C55" s="15" t="s">
        <v>58</v>
      </c>
      <c r="D55" s="25"/>
      <c r="E55" s="26"/>
      <c r="F55" s="60">
        <f t="shared" si="11"/>
        <v>0</v>
      </c>
      <c r="G55" s="60"/>
      <c r="H55" s="60"/>
      <c r="I55" s="60">
        <f t="shared" si="12"/>
        <v>0</v>
      </c>
      <c r="J55" s="60">
        <f t="shared" si="13"/>
        <v>0</v>
      </c>
      <c r="K55" s="60"/>
      <c r="L55" s="60"/>
      <c r="M55" s="60">
        <f t="shared" si="14"/>
        <v>0</v>
      </c>
      <c r="N55" s="60"/>
      <c r="O55" s="61">
        <f t="shared" si="22"/>
        <v>0</v>
      </c>
      <c r="P55" s="56">
        <f t="shared" si="16"/>
        <v>0</v>
      </c>
    </row>
    <row r="56" spans="1:16" ht="30" hidden="1" thickBot="1" thickTop="1">
      <c r="A56" s="38"/>
      <c r="B56" s="39">
        <v>462</v>
      </c>
      <c r="C56" s="15" t="s">
        <v>25</v>
      </c>
      <c r="D56" s="25"/>
      <c r="E56" s="26"/>
      <c r="F56" s="60">
        <f t="shared" si="11"/>
        <v>0</v>
      </c>
      <c r="G56" s="60"/>
      <c r="H56" s="60"/>
      <c r="I56" s="60">
        <f t="shared" si="12"/>
        <v>0</v>
      </c>
      <c r="J56" s="60">
        <f t="shared" si="13"/>
        <v>0</v>
      </c>
      <c r="K56" s="60"/>
      <c r="L56" s="60"/>
      <c r="M56" s="60">
        <f t="shared" si="14"/>
        <v>0</v>
      </c>
      <c r="N56" s="60"/>
      <c r="O56" s="61">
        <f t="shared" si="22"/>
        <v>0</v>
      </c>
      <c r="P56" s="56">
        <f t="shared" si="16"/>
        <v>0</v>
      </c>
    </row>
    <row r="57" spans="1:16" s="12" customFormat="1" ht="58.5" hidden="1" thickBot="1" thickTop="1">
      <c r="A57" s="41">
        <v>47</v>
      </c>
      <c r="B57" s="42"/>
      <c r="C57" s="21" t="s">
        <v>26</v>
      </c>
      <c r="D57" s="43">
        <f>SUM(D58)</f>
        <v>0</v>
      </c>
      <c r="E57" s="44">
        <f>SUM(E58)</f>
        <v>0</v>
      </c>
      <c r="F57" s="57">
        <f t="shared" si="11"/>
        <v>0</v>
      </c>
      <c r="G57" s="57"/>
      <c r="H57" s="57"/>
      <c r="I57" s="57">
        <f t="shared" si="12"/>
        <v>0</v>
      </c>
      <c r="J57" s="57">
        <f t="shared" si="13"/>
        <v>0</v>
      </c>
      <c r="K57" s="57"/>
      <c r="L57" s="57"/>
      <c r="M57" s="57">
        <f t="shared" si="14"/>
        <v>0</v>
      </c>
      <c r="N57" s="57"/>
      <c r="O57" s="58">
        <f t="shared" si="22"/>
        <v>0</v>
      </c>
      <c r="P57" s="59">
        <f t="shared" si="16"/>
        <v>0</v>
      </c>
    </row>
    <row r="58" spans="1:16" ht="58.5" hidden="1" thickBot="1" thickTop="1">
      <c r="A58" s="62"/>
      <c r="B58" s="63">
        <v>471</v>
      </c>
      <c r="C58" s="64" t="s">
        <v>26</v>
      </c>
      <c r="D58" s="48"/>
      <c r="E58" s="49"/>
      <c r="F58" s="65">
        <f t="shared" si="11"/>
        <v>0</v>
      </c>
      <c r="G58" s="65"/>
      <c r="H58" s="65"/>
      <c r="I58" s="65">
        <f t="shared" si="12"/>
        <v>0</v>
      </c>
      <c r="J58" s="65">
        <f t="shared" si="13"/>
        <v>0</v>
      </c>
      <c r="K58" s="65"/>
      <c r="L58" s="65"/>
      <c r="M58" s="65">
        <f t="shared" si="14"/>
        <v>0</v>
      </c>
      <c r="N58" s="66"/>
      <c r="O58" s="67">
        <f t="shared" si="22"/>
        <v>0</v>
      </c>
      <c r="P58" s="56">
        <f t="shared" si="16"/>
        <v>0</v>
      </c>
    </row>
    <row r="59" spans="1:16" ht="30" thickBot="1" thickTop="1">
      <c r="A59" s="246" t="s">
        <v>49</v>
      </c>
      <c r="B59" s="247"/>
      <c r="C59" s="248"/>
      <c r="D59" s="68">
        <f aca="true" t="shared" si="23" ref="D59:O59">SUM(D33,D37,D45,D47,D51,D54,D57)</f>
        <v>0</v>
      </c>
      <c r="E59" s="68">
        <f t="shared" si="23"/>
        <v>0</v>
      </c>
      <c r="F59" s="68">
        <f t="shared" si="11"/>
        <v>0</v>
      </c>
      <c r="G59" s="68">
        <f>SUM(G33,G37,G45,G47,G51,G54,G57)</f>
        <v>0</v>
      </c>
      <c r="H59" s="68">
        <f>SUM(H33,H37,H45,H47,H51,H54,H57)</f>
        <v>0</v>
      </c>
      <c r="I59" s="68">
        <f t="shared" si="12"/>
        <v>0</v>
      </c>
      <c r="J59" s="68">
        <f t="shared" si="13"/>
        <v>0</v>
      </c>
      <c r="K59" s="68">
        <f t="shared" si="23"/>
        <v>0</v>
      </c>
      <c r="L59" s="68">
        <f t="shared" si="23"/>
        <v>2844</v>
      </c>
      <c r="M59" s="68">
        <f t="shared" si="14"/>
        <v>2844</v>
      </c>
      <c r="N59" s="68">
        <f t="shared" si="23"/>
        <v>0</v>
      </c>
      <c r="O59" s="68">
        <f t="shared" si="23"/>
        <v>2844</v>
      </c>
      <c r="P59" s="68">
        <f t="shared" si="16"/>
        <v>2844</v>
      </c>
    </row>
    <row r="60" spans="3:16" ht="29.25" thickTop="1">
      <c r="C60" s="6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3:16" ht="28.5">
      <c r="C61" s="6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4:16" ht="28.5"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4:16" ht="28.5"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74" ht="28.5">
      <c r="Q74" s="3" t="s">
        <v>69</v>
      </c>
    </row>
  </sheetData>
  <sheetProtection/>
  <mergeCells count="26">
    <mergeCell ref="G30:H30"/>
    <mergeCell ref="F30:F31"/>
    <mergeCell ref="I30:I31"/>
    <mergeCell ref="M30:M31"/>
    <mergeCell ref="N30:O30"/>
    <mergeCell ref="P30:P31"/>
    <mergeCell ref="J30:J31"/>
    <mergeCell ref="K30:L30"/>
    <mergeCell ref="A32:P32"/>
    <mergeCell ref="A59:C59"/>
    <mergeCell ref="P3:P4"/>
    <mergeCell ref="A5:P5"/>
    <mergeCell ref="A27:C27"/>
    <mergeCell ref="A28:C28"/>
    <mergeCell ref="A29:C29"/>
    <mergeCell ref="A30:B31"/>
    <mergeCell ref="C30:C31"/>
    <mergeCell ref="D30:E30"/>
    <mergeCell ref="B1:O1"/>
    <mergeCell ref="A3:B4"/>
    <mergeCell ref="C3:C4"/>
    <mergeCell ref="D3:E3"/>
    <mergeCell ref="J3:J4"/>
    <mergeCell ref="K3:L3"/>
    <mergeCell ref="M3:M4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88" zoomScaleNormal="88" zoomScalePageLayoutView="0" workbookViewId="0" topLeftCell="A75">
      <selection activeCell="C103" sqref="C103"/>
    </sheetView>
  </sheetViews>
  <sheetFormatPr defaultColWidth="9.140625" defaultRowHeight="12.75"/>
  <cols>
    <col min="1" max="1" width="4.57421875" style="1" customWidth="1"/>
    <col min="2" max="2" width="6.28125" style="1" customWidth="1"/>
    <col min="3" max="3" width="35.8515625" style="1" customWidth="1"/>
    <col min="4" max="4" width="11.7109375" style="1" customWidth="1"/>
    <col min="5" max="5" width="7.7109375" style="1" customWidth="1"/>
    <col min="6" max="6" width="11.57421875" style="1" customWidth="1"/>
    <col min="7" max="7" width="11.140625" style="1" customWidth="1"/>
    <col min="8" max="8" width="7.7109375" style="1" customWidth="1"/>
    <col min="9" max="9" width="10.00390625" style="1" customWidth="1"/>
    <col min="10" max="10" width="12.7109375" style="1" customWidth="1"/>
    <col min="11" max="11" width="8.421875" style="1" customWidth="1"/>
    <col min="12" max="12" width="12.00390625" style="1" customWidth="1"/>
    <col min="13" max="13" width="12.7109375" style="1" customWidth="1"/>
    <col min="14" max="15" width="9.140625" style="1" customWidth="1"/>
    <col min="16" max="16" width="11.8515625" style="1" bestFit="1" customWidth="1"/>
    <col min="17" max="17" width="9.7109375" style="1" bestFit="1" customWidth="1"/>
    <col min="18" max="16384" width="9.140625" style="1" customWidth="1"/>
  </cols>
  <sheetData>
    <row r="1" ht="23.25">
      <c r="C1" s="2" t="s">
        <v>96</v>
      </c>
    </row>
    <row r="2" ht="23.25">
      <c r="C2" s="2" t="s">
        <v>97</v>
      </c>
    </row>
    <row r="4" spans="2:12" s="79" customFormat="1" ht="13.5" thickBot="1">
      <c r="B4" s="262" t="s">
        <v>98</v>
      </c>
      <c r="C4" s="262"/>
      <c r="D4" s="262"/>
      <c r="E4" s="262"/>
      <c r="F4" s="262"/>
      <c r="G4" s="262"/>
      <c r="H4" s="262"/>
      <c r="I4" s="262"/>
      <c r="J4" s="262"/>
      <c r="K4" s="262"/>
      <c r="L4" s="231"/>
    </row>
    <row r="5" s="79" customFormat="1" ht="13.5" hidden="1" thickBot="1"/>
    <row r="6" spans="1:12" s="79" customFormat="1" ht="37.5" customHeight="1" thickTop="1">
      <c r="A6" s="263" t="s">
        <v>42</v>
      </c>
      <c r="B6" s="264"/>
      <c r="C6" s="267" t="s">
        <v>6</v>
      </c>
      <c r="D6" s="269" t="s">
        <v>70</v>
      </c>
      <c r="E6" s="270"/>
      <c r="F6" s="293" t="s">
        <v>46</v>
      </c>
      <c r="G6" s="271" t="s">
        <v>68</v>
      </c>
      <c r="H6" s="272"/>
      <c r="I6" s="293" t="s">
        <v>46</v>
      </c>
      <c r="J6" s="273" t="s">
        <v>71</v>
      </c>
      <c r="K6" s="274"/>
      <c r="L6" s="293" t="s">
        <v>46</v>
      </c>
    </row>
    <row r="7" spans="1:13" s="79" customFormat="1" ht="39" customHeight="1" thickBot="1">
      <c r="A7" s="265"/>
      <c r="B7" s="266"/>
      <c r="C7" s="268"/>
      <c r="D7" s="80" t="s">
        <v>44</v>
      </c>
      <c r="E7" s="81" t="s">
        <v>45</v>
      </c>
      <c r="F7" s="294"/>
      <c r="G7" s="82" t="s">
        <v>44</v>
      </c>
      <c r="H7" s="81" t="s">
        <v>45</v>
      </c>
      <c r="I7" s="294"/>
      <c r="J7" s="82" t="s">
        <v>44</v>
      </c>
      <c r="K7" s="83" t="s">
        <v>45</v>
      </c>
      <c r="L7" s="294"/>
      <c r="M7" s="84"/>
    </row>
    <row r="8" spans="1:13" s="79" customFormat="1" ht="28.5" customHeight="1" thickBot="1" thickTop="1">
      <c r="A8" s="301" t="s">
        <v>43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3"/>
      <c r="M8" s="84"/>
    </row>
    <row r="9" spans="1:13" s="93" customFormat="1" ht="13.5" thickTop="1">
      <c r="A9" s="85">
        <v>31</v>
      </c>
      <c r="B9" s="86"/>
      <c r="C9" s="87" t="s">
        <v>27</v>
      </c>
      <c r="D9" s="88">
        <f aca="true" t="shared" si="0" ref="D9:K9">SUM(D10)</f>
        <v>282000</v>
      </c>
      <c r="E9" s="89">
        <f t="shared" si="0"/>
        <v>0</v>
      </c>
      <c r="F9" s="90">
        <f>SUM(D9:E9)</f>
        <v>282000</v>
      </c>
      <c r="G9" s="88">
        <f t="shared" si="0"/>
        <v>36800</v>
      </c>
      <c r="H9" s="89">
        <f t="shared" si="0"/>
        <v>0</v>
      </c>
      <c r="I9" s="90">
        <f>SUM(G9:H9)</f>
        <v>36800</v>
      </c>
      <c r="J9" s="88">
        <f t="shared" si="0"/>
        <v>318800</v>
      </c>
      <c r="K9" s="90">
        <f t="shared" si="0"/>
        <v>0</v>
      </c>
      <c r="L9" s="91">
        <f>SUM(J9:K9)</f>
        <v>318800</v>
      </c>
      <c r="M9" s="92"/>
    </row>
    <row r="10" spans="1:13" s="79" customFormat="1" ht="25.5">
      <c r="A10" s="94"/>
      <c r="B10" s="95">
        <v>311</v>
      </c>
      <c r="C10" s="96" t="s">
        <v>73</v>
      </c>
      <c r="D10" s="97">
        <v>282000</v>
      </c>
      <c r="E10" s="98"/>
      <c r="F10" s="99">
        <f aca="true" t="shared" si="1" ref="F10:F34">SUM(D10:E10)</f>
        <v>282000</v>
      </c>
      <c r="G10" s="100">
        <v>36800</v>
      </c>
      <c r="H10" s="101"/>
      <c r="I10" s="99">
        <f aca="true" t="shared" si="2" ref="I10:I34">SUM(G10:H10)</f>
        <v>36800</v>
      </c>
      <c r="J10" s="100">
        <f>SUM(D10,G10)</f>
        <v>318800</v>
      </c>
      <c r="K10" s="99">
        <f>SUM(E10+H10)</f>
        <v>0</v>
      </c>
      <c r="L10" s="102">
        <f aca="true" t="shared" si="3" ref="L10:L34">SUM(J10:K10)</f>
        <v>318800</v>
      </c>
      <c r="M10" s="84"/>
    </row>
    <row r="11" spans="1:13" s="93" customFormat="1" ht="12.75">
      <c r="A11" s="103">
        <v>32</v>
      </c>
      <c r="B11" s="104"/>
      <c r="C11" s="105" t="s">
        <v>7</v>
      </c>
      <c r="D11" s="106">
        <v>0</v>
      </c>
      <c r="E11" s="107">
        <f aca="true" t="shared" si="4" ref="E11:K11">SUM(E12)</f>
        <v>0</v>
      </c>
      <c r="F11" s="108">
        <f t="shared" si="1"/>
        <v>0</v>
      </c>
      <c r="G11" s="106">
        <f t="shared" si="4"/>
        <v>0</v>
      </c>
      <c r="H11" s="107">
        <f t="shared" si="4"/>
        <v>0</v>
      </c>
      <c r="I11" s="108">
        <f t="shared" si="2"/>
        <v>0</v>
      </c>
      <c r="J11" s="106">
        <f t="shared" si="4"/>
        <v>0</v>
      </c>
      <c r="K11" s="108">
        <f t="shared" si="4"/>
        <v>0</v>
      </c>
      <c r="L11" s="109">
        <f t="shared" si="3"/>
        <v>0</v>
      </c>
      <c r="M11" s="92"/>
    </row>
    <row r="12" spans="1:13" s="79" customFormat="1" ht="12.75">
      <c r="A12" s="94"/>
      <c r="B12" s="95">
        <v>321</v>
      </c>
      <c r="C12" s="96" t="s">
        <v>7</v>
      </c>
      <c r="D12" s="97"/>
      <c r="E12" s="98"/>
      <c r="F12" s="99">
        <f t="shared" si="1"/>
        <v>0</v>
      </c>
      <c r="G12" s="100"/>
      <c r="H12" s="101"/>
      <c r="I12" s="99">
        <f t="shared" si="2"/>
        <v>0</v>
      </c>
      <c r="J12" s="100">
        <f>SUM(D12,G12)</f>
        <v>0</v>
      </c>
      <c r="K12" s="99">
        <f>SUM(E12+H12)</f>
        <v>0</v>
      </c>
      <c r="L12" s="102">
        <f t="shared" si="3"/>
        <v>0</v>
      </c>
      <c r="M12" s="84"/>
    </row>
    <row r="13" spans="1:13" s="93" customFormat="1" ht="12.75">
      <c r="A13" s="103">
        <v>33</v>
      </c>
      <c r="B13" s="104"/>
      <c r="C13" s="105" t="s">
        <v>8</v>
      </c>
      <c r="D13" s="106">
        <f>SUM(D14+D15)</f>
        <v>1603200</v>
      </c>
      <c r="E13" s="107">
        <f aca="true" t="shared" si="5" ref="E13:K13">SUM(E14)</f>
        <v>0</v>
      </c>
      <c r="F13" s="108">
        <f t="shared" si="1"/>
        <v>1603200</v>
      </c>
      <c r="G13" s="106">
        <f t="shared" si="5"/>
        <v>0</v>
      </c>
      <c r="H13" s="107">
        <f t="shared" si="5"/>
        <v>0</v>
      </c>
      <c r="I13" s="108">
        <f t="shared" si="2"/>
        <v>0</v>
      </c>
      <c r="J13" s="106">
        <f>SUM(J14+J15)</f>
        <v>1603200</v>
      </c>
      <c r="K13" s="108">
        <f t="shared" si="5"/>
        <v>0</v>
      </c>
      <c r="L13" s="109">
        <f t="shared" si="3"/>
        <v>1603200</v>
      </c>
      <c r="M13" s="92"/>
    </row>
    <row r="14" spans="1:13" s="79" customFormat="1" ht="12.75">
      <c r="A14" s="94"/>
      <c r="B14" s="95">
        <v>331</v>
      </c>
      <c r="C14" s="96" t="s">
        <v>74</v>
      </c>
      <c r="D14" s="97">
        <v>1496100</v>
      </c>
      <c r="E14" s="98"/>
      <c r="F14" s="99">
        <f t="shared" si="1"/>
        <v>1496100</v>
      </c>
      <c r="G14" s="100"/>
      <c r="H14" s="101"/>
      <c r="I14" s="99">
        <f t="shared" si="2"/>
        <v>0</v>
      </c>
      <c r="J14" s="100">
        <f>SUM(D14,G14)</f>
        <v>1496100</v>
      </c>
      <c r="K14" s="99">
        <f>SUM(E14+H14)</f>
        <v>0</v>
      </c>
      <c r="L14" s="102">
        <f t="shared" si="3"/>
        <v>1496100</v>
      </c>
      <c r="M14" s="84"/>
    </row>
    <row r="15" spans="1:13" s="79" customFormat="1" ht="25.5">
      <c r="A15" s="94"/>
      <c r="B15" s="95">
        <v>331</v>
      </c>
      <c r="C15" s="96" t="s">
        <v>75</v>
      </c>
      <c r="D15" s="97">
        <v>107100</v>
      </c>
      <c r="E15" s="110"/>
      <c r="F15" s="99">
        <f t="shared" si="1"/>
        <v>107100</v>
      </c>
      <c r="G15" s="100"/>
      <c r="H15" s="111"/>
      <c r="I15" s="112"/>
      <c r="J15" s="100">
        <f>SUM(D15,G15)</f>
        <v>107100</v>
      </c>
      <c r="K15" s="112"/>
      <c r="L15" s="102">
        <f t="shared" si="3"/>
        <v>107100</v>
      </c>
      <c r="M15" s="84"/>
    </row>
    <row r="16" spans="1:13" s="93" customFormat="1" ht="12.75">
      <c r="A16" s="103">
        <v>34</v>
      </c>
      <c r="B16" s="104"/>
      <c r="C16" s="105" t="s">
        <v>28</v>
      </c>
      <c r="D16" s="106">
        <f aca="true" t="shared" si="6" ref="D16:K16">SUM(D17:D18)</f>
        <v>4000</v>
      </c>
      <c r="E16" s="107">
        <f t="shared" si="6"/>
        <v>0</v>
      </c>
      <c r="F16" s="108">
        <f t="shared" si="1"/>
        <v>4000</v>
      </c>
      <c r="G16" s="106">
        <f t="shared" si="6"/>
        <v>0</v>
      </c>
      <c r="H16" s="107">
        <f t="shared" si="6"/>
        <v>0</v>
      </c>
      <c r="I16" s="108">
        <f t="shared" si="2"/>
        <v>0</v>
      </c>
      <c r="J16" s="106">
        <f t="shared" si="6"/>
        <v>4000</v>
      </c>
      <c r="K16" s="108">
        <f t="shared" si="6"/>
        <v>0</v>
      </c>
      <c r="L16" s="109">
        <f t="shared" si="3"/>
        <v>4000</v>
      </c>
      <c r="M16" s="92"/>
    </row>
    <row r="17" spans="1:13" s="79" customFormat="1" ht="12.75">
      <c r="A17" s="94"/>
      <c r="B17" s="95">
        <v>341</v>
      </c>
      <c r="C17" s="96" t="s">
        <v>29</v>
      </c>
      <c r="D17" s="97">
        <v>4000</v>
      </c>
      <c r="E17" s="98"/>
      <c r="F17" s="99">
        <f t="shared" si="1"/>
        <v>4000</v>
      </c>
      <c r="G17" s="100"/>
      <c r="H17" s="101"/>
      <c r="I17" s="99">
        <f t="shared" si="2"/>
        <v>0</v>
      </c>
      <c r="J17" s="100">
        <f>SUM(D17,G17)</f>
        <v>4000</v>
      </c>
      <c r="K17" s="99">
        <f>SUM(E17+H17)</f>
        <v>0</v>
      </c>
      <c r="L17" s="102">
        <f t="shared" si="3"/>
        <v>4000</v>
      </c>
      <c r="M17" s="84"/>
    </row>
    <row r="18" spans="1:13" s="79" customFormat="1" ht="12.75">
      <c r="A18" s="94"/>
      <c r="B18" s="95">
        <v>342</v>
      </c>
      <c r="C18" s="96" t="s">
        <v>30</v>
      </c>
      <c r="D18" s="97"/>
      <c r="E18" s="98"/>
      <c r="F18" s="99">
        <f t="shared" si="1"/>
        <v>0</v>
      </c>
      <c r="G18" s="100"/>
      <c r="H18" s="101"/>
      <c r="I18" s="99">
        <f t="shared" si="2"/>
        <v>0</v>
      </c>
      <c r="J18" s="100">
        <f>SUM(D18,G18)</f>
        <v>0</v>
      </c>
      <c r="K18" s="99">
        <f>SUM(E18+H18)</f>
        <v>0</v>
      </c>
      <c r="L18" s="102">
        <f t="shared" si="3"/>
        <v>0</v>
      </c>
      <c r="M18" s="84"/>
    </row>
    <row r="19" spans="1:13" s="93" customFormat="1" ht="12.75">
      <c r="A19" s="103">
        <v>35</v>
      </c>
      <c r="B19" s="104"/>
      <c r="C19" s="105" t="s">
        <v>31</v>
      </c>
      <c r="D19" s="106">
        <f aca="true" t="shared" si="7" ref="D19:K19">SUM(D20:D24)</f>
        <v>0</v>
      </c>
      <c r="E19" s="107">
        <f t="shared" si="7"/>
        <v>0</v>
      </c>
      <c r="F19" s="108">
        <f t="shared" si="1"/>
        <v>0</v>
      </c>
      <c r="G19" s="106">
        <f t="shared" si="7"/>
        <v>0</v>
      </c>
      <c r="H19" s="107">
        <f t="shared" si="7"/>
        <v>0</v>
      </c>
      <c r="I19" s="108">
        <f t="shared" si="2"/>
        <v>0</v>
      </c>
      <c r="J19" s="106">
        <f t="shared" si="7"/>
        <v>0</v>
      </c>
      <c r="K19" s="108">
        <f t="shared" si="7"/>
        <v>0</v>
      </c>
      <c r="L19" s="109">
        <f t="shared" si="3"/>
        <v>0</v>
      </c>
      <c r="M19" s="92"/>
    </row>
    <row r="20" spans="1:13" s="79" customFormat="1" ht="12.75">
      <c r="A20" s="94"/>
      <c r="B20" s="95">
        <v>351</v>
      </c>
      <c r="C20" s="96" t="s">
        <v>32</v>
      </c>
      <c r="D20" s="97"/>
      <c r="E20" s="98"/>
      <c r="F20" s="99">
        <f t="shared" si="1"/>
        <v>0</v>
      </c>
      <c r="G20" s="100"/>
      <c r="H20" s="101"/>
      <c r="I20" s="99">
        <f t="shared" si="2"/>
        <v>0</v>
      </c>
      <c r="J20" s="100">
        <f>SUM(D20,G20)</f>
        <v>0</v>
      </c>
      <c r="K20" s="99">
        <f>SUM(E20+H20)</f>
        <v>0</v>
      </c>
      <c r="L20" s="102">
        <f t="shared" si="3"/>
        <v>0</v>
      </c>
      <c r="M20" s="84"/>
    </row>
    <row r="21" spans="1:13" s="79" customFormat="1" ht="25.5" hidden="1">
      <c r="A21" s="94"/>
      <c r="B21" s="95">
        <v>352</v>
      </c>
      <c r="C21" s="96" t="s">
        <v>33</v>
      </c>
      <c r="D21" s="97"/>
      <c r="E21" s="98"/>
      <c r="F21" s="99">
        <f t="shared" si="1"/>
        <v>0</v>
      </c>
      <c r="G21" s="100"/>
      <c r="H21" s="101"/>
      <c r="I21" s="99">
        <f t="shared" si="2"/>
        <v>0</v>
      </c>
      <c r="J21" s="100">
        <f>SUM(D21,G21)</f>
        <v>0</v>
      </c>
      <c r="K21" s="99">
        <f>SUM(E21+H21)</f>
        <v>0</v>
      </c>
      <c r="L21" s="102">
        <f t="shared" si="3"/>
        <v>0</v>
      </c>
      <c r="M21" s="84"/>
    </row>
    <row r="22" spans="1:13" s="79" customFormat="1" ht="25.5">
      <c r="A22" s="94"/>
      <c r="B22" s="95">
        <v>353</v>
      </c>
      <c r="C22" s="96" t="s">
        <v>34</v>
      </c>
      <c r="D22" s="113"/>
      <c r="E22" s="114"/>
      <c r="F22" s="115">
        <f t="shared" si="1"/>
        <v>0</v>
      </c>
      <c r="G22" s="116"/>
      <c r="H22" s="117"/>
      <c r="I22" s="115">
        <f t="shared" si="2"/>
        <v>0</v>
      </c>
      <c r="J22" s="116">
        <f>SUM(D22,G22)</f>
        <v>0</v>
      </c>
      <c r="K22" s="115">
        <f>SUM(E22+H22)</f>
        <v>0</v>
      </c>
      <c r="L22" s="118">
        <f t="shared" si="3"/>
        <v>0</v>
      </c>
      <c r="M22" s="84"/>
    </row>
    <row r="23" spans="1:13" s="79" customFormat="1" ht="12.75" hidden="1">
      <c r="A23" s="94"/>
      <c r="B23" s="95">
        <v>354</v>
      </c>
      <c r="C23" s="96" t="s">
        <v>35</v>
      </c>
      <c r="D23" s="97"/>
      <c r="E23" s="98"/>
      <c r="F23" s="99">
        <f t="shared" si="1"/>
        <v>0</v>
      </c>
      <c r="G23" s="100"/>
      <c r="H23" s="101"/>
      <c r="I23" s="99">
        <f t="shared" si="2"/>
        <v>0</v>
      </c>
      <c r="J23" s="100">
        <f aca="true" t="shared" si="8" ref="J23:J28">SUM(D23,G23)</f>
        <v>0</v>
      </c>
      <c r="K23" s="99">
        <f aca="true" t="shared" si="9" ref="K23:K28">SUM(E23,J23)</f>
        <v>0</v>
      </c>
      <c r="L23" s="102">
        <f t="shared" si="3"/>
        <v>0</v>
      </c>
      <c r="M23" s="84"/>
    </row>
    <row r="24" spans="1:13" s="79" customFormat="1" ht="12.75" hidden="1">
      <c r="A24" s="94"/>
      <c r="B24" s="95">
        <v>355</v>
      </c>
      <c r="C24" s="96" t="s">
        <v>36</v>
      </c>
      <c r="D24" s="97"/>
      <c r="E24" s="98"/>
      <c r="F24" s="99">
        <f t="shared" si="1"/>
        <v>0</v>
      </c>
      <c r="G24" s="100"/>
      <c r="H24" s="101"/>
      <c r="I24" s="99">
        <f t="shared" si="2"/>
        <v>0</v>
      </c>
      <c r="J24" s="100">
        <f t="shared" si="8"/>
        <v>0</v>
      </c>
      <c r="K24" s="99">
        <f t="shared" si="9"/>
        <v>0</v>
      </c>
      <c r="L24" s="102">
        <f t="shared" si="3"/>
        <v>0</v>
      </c>
      <c r="M24" s="84"/>
    </row>
    <row r="25" spans="1:13" s="93" customFormat="1" ht="12.75">
      <c r="A25" s="103">
        <v>36</v>
      </c>
      <c r="B25" s="104"/>
      <c r="C25" s="105" t="s">
        <v>37</v>
      </c>
      <c r="D25" s="106">
        <f>SUM(D26:D29)</f>
        <v>30000</v>
      </c>
      <c r="E25" s="107">
        <f aca="true" t="shared" si="10" ref="E25:K25">SUM(E26:E28)</f>
        <v>0</v>
      </c>
      <c r="F25" s="108">
        <f t="shared" si="1"/>
        <v>30000</v>
      </c>
      <c r="G25" s="106">
        <f t="shared" si="10"/>
        <v>0</v>
      </c>
      <c r="H25" s="107">
        <f t="shared" si="10"/>
        <v>0</v>
      </c>
      <c r="I25" s="108">
        <f t="shared" si="2"/>
        <v>0</v>
      </c>
      <c r="J25" s="106">
        <f t="shared" si="10"/>
        <v>0</v>
      </c>
      <c r="K25" s="108">
        <f t="shared" si="10"/>
        <v>0</v>
      </c>
      <c r="L25" s="109">
        <f t="shared" si="3"/>
        <v>0</v>
      </c>
      <c r="M25" s="92"/>
    </row>
    <row r="26" spans="1:13" s="79" customFormat="1" ht="12.75" hidden="1">
      <c r="A26" s="94"/>
      <c r="B26" s="95">
        <v>361</v>
      </c>
      <c r="C26" s="96" t="s">
        <v>38</v>
      </c>
      <c r="D26" s="97"/>
      <c r="E26" s="98"/>
      <c r="F26" s="99">
        <f t="shared" si="1"/>
        <v>0</v>
      </c>
      <c r="G26" s="100"/>
      <c r="H26" s="101"/>
      <c r="I26" s="99">
        <f t="shared" si="2"/>
        <v>0</v>
      </c>
      <c r="J26" s="100">
        <f t="shared" si="8"/>
        <v>0</v>
      </c>
      <c r="K26" s="99">
        <f t="shared" si="9"/>
        <v>0</v>
      </c>
      <c r="L26" s="102">
        <f t="shared" si="3"/>
        <v>0</v>
      </c>
      <c r="M26" s="84"/>
    </row>
    <row r="27" spans="1:13" s="79" customFormat="1" ht="12.75">
      <c r="A27" s="94"/>
      <c r="B27" s="95">
        <v>362</v>
      </c>
      <c r="C27" s="96" t="s">
        <v>39</v>
      </c>
      <c r="D27" s="97"/>
      <c r="E27" s="98"/>
      <c r="F27" s="99">
        <f t="shared" si="1"/>
        <v>0</v>
      </c>
      <c r="G27" s="100"/>
      <c r="H27" s="101"/>
      <c r="I27" s="99">
        <f t="shared" si="2"/>
        <v>0</v>
      </c>
      <c r="J27" s="100">
        <f>SUM(D27,G27)</f>
        <v>0</v>
      </c>
      <c r="K27" s="99">
        <f>SUM(E27+H27)</f>
        <v>0</v>
      </c>
      <c r="L27" s="102">
        <f t="shared" si="3"/>
        <v>0</v>
      </c>
      <c r="M27" s="84"/>
    </row>
    <row r="28" spans="1:13" s="79" customFormat="1" ht="12.75" hidden="1">
      <c r="A28" s="94"/>
      <c r="B28" s="95">
        <v>363</v>
      </c>
      <c r="C28" s="96" t="s">
        <v>40</v>
      </c>
      <c r="D28" s="97"/>
      <c r="E28" s="98"/>
      <c r="F28" s="99">
        <f t="shared" si="1"/>
        <v>0</v>
      </c>
      <c r="G28" s="100"/>
      <c r="H28" s="101"/>
      <c r="I28" s="99">
        <f t="shared" si="2"/>
        <v>0</v>
      </c>
      <c r="J28" s="100">
        <f t="shared" si="8"/>
        <v>0</v>
      </c>
      <c r="K28" s="99">
        <f t="shared" si="9"/>
        <v>0</v>
      </c>
      <c r="L28" s="102">
        <f t="shared" si="3"/>
        <v>0</v>
      </c>
      <c r="M28" s="84"/>
    </row>
    <row r="29" spans="1:13" s="79" customFormat="1" ht="12.75">
      <c r="A29" s="94"/>
      <c r="B29" s="95">
        <v>363</v>
      </c>
      <c r="C29" s="96" t="s">
        <v>40</v>
      </c>
      <c r="D29" s="97">
        <v>30000</v>
      </c>
      <c r="E29" s="110"/>
      <c r="F29" s="112"/>
      <c r="G29" s="100"/>
      <c r="H29" s="111"/>
      <c r="I29" s="112"/>
      <c r="J29" s="100"/>
      <c r="K29" s="112"/>
      <c r="L29" s="102"/>
      <c r="M29" s="84"/>
    </row>
    <row r="30" spans="1:13" s="93" customFormat="1" ht="25.5">
      <c r="A30" s="103">
        <v>37</v>
      </c>
      <c r="B30" s="104"/>
      <c r="C30" s="105" t="s">
        <v>41</v>
      </c>
      <c r="D30" s="106">
        <f aca="true" t="shared" si="11" ref="D30:K30">SUM(D31)</f>
        <v>0</v>
      </c>
      <c r="E30" s="107">
        <f t="shared" si="11"/>
        <v>0</v>
      </c>
      <c r="F30" s="108">
        <f t="shared" si="1"/>
        <v>0</v>
      </c>
      <c r="G30" s="106">
        <f t="shared" si="11"/>
        <v>0</v>
      </c>
      <c r="H30" s="107">
        <f t="shared" si="11"/>
        <v>0</v>
      </c>
      <c r="I30" s="108">
        <f t="shared" si="2"/>
        <v>0</v>
      </c>
      <c r="J30" s="106">
        <f t="shared" si="11"/>
        <v>0</v>
      </c>
      <c r="K30" s="108">
        <f t="shared" si="11"/>
        <v>0</v>
      </c>
      <c r="L30" s="109">
        <f t="shared" si="3"/>
        <v>0</v>
      </c>
      <c r="M30" s="92"/>
    </row>
    <row r="31" spans="1:13" s="79" customFormat="1" ht="26.25" thickBot="1">
      <c r="A31" s="119"/>
      <c r="B31" s="120">
        <v>371</v>
      </c>
      <c r="C31" s="121" t="s">
        <v>41</v>
      </c>
      <c r="D31" s="122"/>
      <c r="E31" s="123"/>
      <c r="F31" s="124">
        <f t="shared" si="1"/>
        <v>0</v>
      </c>
      <c r="G31" s="125"/>
      <c r="H31" s="126"/>
      <c r="I31" s="124">
        <f t="shared" si="2"/>
        <v>0</v>
      </c>
      <c r="J31" s="125">
        <f>SUM(D31,G31)</f>
        <v>0</v>
      </c>
      <c r="K31" s="124">
        <f>SUM(E31+H31)</f>
        <v>0</v>
      </c>
      <c r="L31" s="102">
        <f t="shared" si="3"/>
        <v>0</v>
      </c>
      <c r="M31" s="84"/>
    </row>
    <row r="32" spans="1:13" s="79" customFormat="1" ht="26.25" customHeight="1" thickBot="1" thickTop="1">
      <c r="A32" s="278" t="s">
        <v>48</v>
      </c>
      <c r="B32" s="279"/>
      <c r="C32" s="279"/>
      <c r="D32" s="127">
        <f>SUM(D30,D25,D19,D16,D13,D11,D9)</f>
        <v>1919200</v>
      </c>
      <c r="E32" s="127">
        <f>SUM(E30,E25,E19,E16,E13,E11,E9)</f>
        <v>0</v>
      </c>
      <c r="F32" s="127">
        <f t="shared" si="1"/>
        <v>1919200</v>
      </c>
      <c r="G32" s="127">
        <f>SUM(G30,G25,G19,G16,G13,G11,G9)</f>
        <v>36800</v>
      </c>
      <c r="H32" s="127">
        <f>SUM(H30,H25,H19,H16,H13,H11,H9)</f>
        <v>0</v>
      </c>
      <c r="I32" s="127">
        <f t="shared" si="2"/>
        <v>36800</v>
      </c>
      <c r="J32" s="127">
        <f>SUM(D32,G32)</f>
        <v>1956000</v>
      </c>
      <c r="K32" s="128">
        <f>SUM(E32+H32)</f>
        <v>0</v>
      </c>
      <c r="L32" s="129">
        <f t="shared" si="3"/>
        <v>1956000</v>
      </c>
      <c r="M32" s="84"/>
    </row>
    <row r="33" spans="1:13" s="79" customFormat="1" ht="26.25" customHeight="1" thickBot="1" thickTop="1">
      <c r="A33" s="280" t="s">
        <v>53</v>
      </c>
      <c r="B33" s="281"/>
      <c r="C33" s="281"/>
      <c r="D33" s="130">
        <v>0</v>
      </c>
      <c r="E33" s="130"/>
      <c r="F33" s="130">
        <f t="shared" si="1"/>
        <v>0</v>
      </c>
      <c r="G33" s="130"/>
      <c r="H33" s="130"/>
      <c r="I33" s="130">
        <f t="shared" si="2"/>
        <v>0</v>
      </c>
      <c r="J33" s="130">
        <f>SUM(D33,G33)</f>
        <v>0</v>
      </c>
      <c r="K33" s="131">
        <f>SUM(E33+H33)</f>
        <v>0</v>
      </c>
      <c r="L33" s="132">
        <f t="shared" si="3"/>
        <v>0</v>
      </c>
      <c r="M33" s="84"/>
    </row>
    <row r="34" spans="1:13" s="79" customFormat="1" ht="26.25" customHeight="1" thickBot="1" thickTop="1">
      <c r="A34" s="278" t="s">
        <v>50</v>
      </c>
      <c r="B34" s="279"/>
      <c r="C34" s="279"/>
      <c r="D34" s="133">
        <f>SUM(D32:D33)</f>
        <v>1919200</v>
      </c>
      <c r="E34" s="133">
        <f>SUM(E32:E33)</f>
        <v>0</v>
      </c>
      <c r="F34" s="133">
        <f t="shared" si="1"/>
        <v>1919200</v>
      </c>
      <c r="G34" s="133">
        <f>SUM(G32:G33)</f>
        <v>36800</v>
      </c>
      <c r="H34" s="133">
        <f>SUM(H32:H33)</f>
        <v>0</v>
      </c>
      <c r="I34" s="133">
        <f t="shared" si="2"/>
        <v>36800</v>
      </c>
      <c r="J34" s="133">
        <f>SUM(D34,G34)</f>
        <v>1956000</v>
      </c>
      <c r="K34" s="134">
        <f>SUM(E34+H34)</f>
        <v>0</v>
      </c>
      <c r="L34" s="133">
        <f t="shared" si="3"/>
        <v>1956000</v>
      </c>
      <c r="M34" s="84"/>
    </row>
    <row r="35" spans="1:12" s="79" customFormat="1" ht="25.5" customHeight="1" thickTop="1">
      <c r="A35" s="263" t="s">
        <v>42</v>
      </c>
      <c r="B35" s="264"/>
      <c r="C35" s="282" t="s">
        <v>6</v>
      </c>
      <c r="D35" s="273" t="s">
        <v>70</v>
      </c>
      <c r="E35" s="270"/>
      <c r="F35" s="293" t="s">
        <v>46</v>
      </c>
      <c r="G35" s="305" t="s">
        <v>68</v>
      </c>
      <c r="H35" s="270"/>
      <c r="I35" s="293" t="s">
        <v>46</v>
      </c>
      <c r="J35" s="273" t="s">
        <v>72</v>
      </c>
      <c r="K35" s="274"/>
      <c r="L35" s="293" t="s">
        <v>46</v>
      </c>
    </row>
    <row r="36" spans="1:12" s="79" customFormat="1" ht="38.25" customHeight="1" thickBot="1">
      <c r="A36" s="265"/>
      <c r="B36" s="266"/>
      <c r="C36" s="283"/>
      <c r="D36" s="82" t="s">
        <v>44</v>
      </c>
      <c r="E36" s="81" t="s">
        <v>45</v>
      </c>
      <c r="F36" s="294"/>
      <c r="G36" s="82" t="s">
        <v>44</v>
      </c>
      <c r="H36" s="81" t="s">
        <v>45</v>
      </c>
      <c r="I36" s="294"/>
      <c r="J36" s="82" t="s">
        <v>44</v>
      </c>
      <c r="K36" s="83" t="s">
        <v>45</v>
      </c>
      <c r="L36" s="294"/>
    </row>
    <row r="37" spans="1:12" s="79" customFormat="1" ht="30" customHeight="1" thickBot="1" thickTop="1">
      <c r="A37" s="301" t="s">
        <v>47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4"/>
    </row>
    <row r="38" spans="1:12" s="93" customFormat="1" ht="13.5" thickTop="1">
      <c r="A38" s="135">
        <v>41</v>
      </c>
      <c r="B38" s="136"/>
      <c r="C38" s="137" t="s">
        <v>9</v>
      </c>
      <c r="D38" s="138">
        <f aca="true" t="shared" si="12" ref="D38:K38">SUM(D39:D41)</f>
        <v>1373250</v>
      </c>
      <c r="E38" s="139">
        <f t="shared" si="12"/>
        <v>0</v>
      </c>
      <c r="F38" s="139">
        <f aca="true" t="shared" si="13" ref="F38:F43">SUM(D38:E38)</f>
        <v>1373250</v>
      </c>
      <c r="G38" s="88">
        <f t="shared" si="12"/>
        <v>0</v>
      </c>
      <c r="H38" s="140">
        <f t="shared" si="12"/>
        <v>0</v>
      </c>
      <c r="I38" s="90">
        <f>SUM(G38:H38)</f>
        <v>0</v>
      </c>
      <c r="J38" s="88">
        <f t="shared" si="12"/>
        <v>1373250</v>
      </c>
      <c r="K38" s="140">
        <f t="shared" si="12"/>
        <v>0</v>
      </c>
      <c r="L38" s="141">
        <f>SUM(J38:K38)</f>
        <v>1373250</v>
      </c>
    </row>
    <row r="39" spans="1:12" s="79" customFormat="1" ht="12.75">
      <c r="A39" s="142"/>
      <c r="B39" s="143">
        <v>411</v>
      </c>
      <c r="C39" s="144" t="s">
        <v>1</v>
      </c>
      <c r="D39" s="113">
        <v>1127000</v>
      </c>
      <c r="E39" s="114"/>
      <c r="F39" s="145">
        <f t="shared" si="13"/>
        <v>1127000</v>
      </c>
      <c r="G39" s="113"/>
      <c r="H39" s="114"/>
      <c r="I39" s="115">
        <f aca="true" t="shared" si="14" ref="I39:I91">SUM(G39:H39)</f>
        <v>0</v>
      </c>
      <c r="J39" s="116">
        <f aca="true" t="shared" si="15" ref="J39:K41">SUM(D39,G39)</f>
        <v>1127000</v>
      </c>
      <c r="K39" s="117">
        <f t="shared" si="15"/>
        <v>0</v>
      </c>
      <c r="L39" s="146">
        <f aca="true" t="shared" si="16" ref="L39:L91">SUM(J39:K39)</f>
        <v>1127000</v>
      </c>
    </row>
    <row r="40" spans="1:12" s="79" customFormat="1" ht="12.75">
      <c r="A40" s="142"/>
      <c r="B40" s="143">
        <v>412</v>
      </c>
      <c r="C40" s="144" t="s">
        <v>10</v>
      </c>
      <c r="D40" s="113">
        <v>52500</v>
      </c>
      <c r="E40" s="114"/>
      <c r="F40" s="145">
        <f t="shared" si="13"/>
        <v>52500</v>
      </c>
      <c r="G40" s="113"/>
      <c r="H40" s="114"/>
      <c r="I40" s="115">
        <f t="shared" si="14"/>
        <v>0</v>
      </c>
      <c r="J40" s="116">
        <f t="shared" si="15"/>
        <v>52500</v>
      </c>
      <c r="K40" s="117">
        <f t="shared" si="15"/>
        <v>0</v>
      </c>
      <c r="L40" s="146">
        <f t="shared" si="16"/>
        <v>52500</v>
      </c>
    </row>
    <row r="41" spans="1:12" s="79" customFormat="1" ht="12.75">
      <c r="A41" s="142"/>
      <c r="B41" s="143">
        <v>413</v>
      </c>
      <c r="C41" s="144" t="s">
        <v>2</v>
      </c>
      <c r="D41" s="113">
        <v>193750</v>
      </c>
      <c r="E41" s="114"/>
      <c r="F41" s="145">
        <f t="shared" si="13"/>
        <v>193750</v>
      </c>
      <c r="G41" s="113"/>
      <c r="H41" s="114"/>
      <c r="I41" s="115">
        <f t="shared" si="14"/>
        <v>0</v>
      </c>
      <c r="J41" s="116">
        <f t="shared" si="15"/>
        <v>193750</v>
      </c>
      <c r="K41" s="117">
        <f t="shared" si="15"/>
        <v>0</v>
      </c>
      <c r="L41" s="146">
        <f t="shared" si="16"/>
        <v>193750</v>
      </c>
    </row>
    <row r="42" spans="1:12" s="93" customFormat="1" ht="12.75">
      <c r="A42" s="147">
        <v>42</v>
      </c>
      <c r="B42" s="148"/>
      <c r="C42" s="149" t="s">
        <v>3</v>
      </c>
      <c r="D42" s="150">
        <f>SUM(D44:D69)</f>
        <v>418850</v>
      </c>
      <c r="E42" s="151">
        <f>SUM(E43:E61)</f>
        <v>0</v>
      </c>
      <c r="F42" s="152">
        <f t="shared" si="13"/>
        <v>418850</v>
      </c>
      <c r="G42" s="150">
        <f>SUM(G43:G69)</f>
        <v>54100</v>
      </c>
      <c r="H42" s="151">
        <f>SUM(H43:H61)</f>
        <v>0</v>
      </c>
      <c r="I42" s="153">
        <f t="shared" si="14"/>
        <v>54100</v>
      </c>
      <c r="J42" s="150">
        <f>SUM(J43:J69)</f>
        <v>472950</v>
      </c>
      <c r="K42" s="154">
        <f>SUM(K43:K61)</f>
        <v>0</v>
      </c>
      <c r="L42" s="155">
        <f t="shared" si="16"/>
        <v>472950</v>
      </c>
    </row>
    <row r="43" spans="1:12" s="79" customFormat="1" ht="12.75" hidden="1">
      <c r="A43" s="142"/>
      <c r="B43" s="143">
        <v>421</v>
      </c>
      <c r="C43" s="144" t="s">
        <v>11</v>
      </c>
      <c r="D43" s="113"/>
      <c r="E43" s="114"/>
      <c r="F43" s="145">
        <f t="shared" si="13"/>
        <v>0</v>
      </c>
      <c r="G43" s="116"/>
      <c r="H43" s="114"/>
      <c r="I43" s="156">
        <f t="shared" si="14"/>
        <v>0</v>
      </c>
      <c r="J43" s="116"/>
      <c r="K43" s="117">
        <f>SUM(D43:E43)</f>
        <v>0</v>
      </c>
      <c r="L43" s="146">
        <f t="shared" si="16"/>
        <v>0</v>
      </c>
    </row>
    <row r="44" spans="1:12" s="79" customFormat="1" ht="25.5">
      <c r="A44" s="142"/>
      <c r="B44" s="143">
        <v>421</v>
      </c>
      <c r="C44" s="144" t="s">
        <v>76</v>
      </c>
      <c r="D44" s="113">
        <v>40000</v>
      </c>
      <c r="E44" s="114"/>
      <c r="F44" s="145"/>
      <c r="G44" s="116"/>
      <c r="H44" s="114"/>
      <c r="I44" s="156"/>
      <c r="J44" s="116">
        <f aca="true" t="shared" si="17" ref="J44:J69">SUM(D44,G44)</f>
        <v>40000</v>
      </c>
      <c r="K44" s="117"/>
      <c r="L44" s="146"/>
    </row>
    <row r="45" spans="1:12" s="79" customFormat="1" ht="12.75">
      <c r="A45" s="142"/>
      <c r="B45" s="143">
        <v>421</v>
      </c>
      <c r="C45" s="144" t="s">
        <v>77</v>
      </c>
      <c r="D45" s="113">
        <v>35000</v>
      </c>
      <c r="E45" s="114"/>
      <c r="F45" s="145"/>
      <c r="G45" s="116"/>
      <c r="H45" s="114"/>
      <c r="I45" s="156"/>
      <c r="J45" s="116">
        <f t="shared" si="17"/>
        <v>35000</v>
      </c>
      <c r="K45" s="117"/>
      <c r="L45" s="146"/>
    </row>
    <row r="46" spans="1:12" s="79" customFormat="1" ht="12.75">
      <c r="A46" s="142"/>
      <c r="B46" s="143">
        <v>421</v>
      </c>
      <c r="C46" s="144" t="s">
        <v>89</v>
      </c>
      <c r="D46" s="113">
        <v>16000</v>
      </c>
      <c r="E46" s="114"/>
      <c r="F46" s="145"/>
      <c r="G46" s="116"/>
      <c r="H46" s="114"/>
      <c r="I46" s="156"/>
      <c r="J46" s="116">
        <f t="shared" si="17"/>
        <v>16000</v>
      </c>
      <c r="K46" s="117"/>
      <c r="L46" s="146"/>
    </row>
    <row r="47" spans="1:12" s="79" customFormat="1" ht="25.5">
      <c r="A47" s="142"/>
      <c r="B47" s="143">
        <v>422</v>
      </c>
      <c r="C47" s="144" t="s">
        <v>12</v>
      </c>
      <c r="D47" s="113"/>
      <c r="E47" s="114"/>
      <c r="F47" s="145">
        <f>SUM(D47:E47)</f>
        <v>0</v>
      </c>
      <c r="G47" s="116"/>
      <c r="H47" s="114"/>
      <c r="I47" s="156">
        <f t="shared" si="14"/>
        <v>0</v>
      </c>
      <c r="J47" s="116">
        <f t="shared" si="17"/>
        <v>0</v>
      </c>
      <c r="K47" s="117">
        <f>SUM(E47,H47)</f>
        <v>0</v>
      </c>
      <c r="L47" s="146">
        <f t="shared" si="16"/>
        <v>0</v>
      </c>
    </row>
    <row r="48" spans="1:12" s="79" customFormat="1" ht="12.75" hidden="1">
      <c r="A48" s="142"/>
      <c r="B48" s="143">
        <v>423</v>
      </c>
      <c r="C48" s="144" t="s">
        <v>13</v>
      </c>
      <c r="D48" s="113"/>
      <c r="E48" s="114"/>
      <c r="F48" s="145">
        <f>SUM(D48:E48)</f>
        <v>0</v>
      </c>
      <c r="G48" s="116"/>
      <c r="H48" s="114"/>
      <c r="I48" s="156">
        <f t="shared" si="14"/>
        <v>0</v>
      </c>
      <c r="J48" s="116">
        <f t="shared" si="17"/>
        <v>0</v>
      </c>
      <c r="K48" s="117">
        <f>SUM(E48,H48)</f>
        <v>0</v>
      </c>
      <c r="L48" s="146">
        <f t="shared" si="16"/>
        <v>0</v>
      </c>
    </row>
    <row r="49" spans="1:12" s="79" customFormat="1" ht="12.75">
      <c r="A49" s="142"/>
      <c r="B49" s="143">
        <v>423</v>
      </c>
      <c r="C49" s="144" t="s">
        <v>13</v>
      </c>
      <c r="D49" s="113"/>
      <c r="E49" s="114"/>
      <c r="F49" s="145"/>
      <c r="G49" s="116"/>
      <c r="H49" s="114"/>
      <c r="I49" s="156"/>
      <c r="J49" s="116">
        <f t="shared" si="17"/>
        <v>0</v>
      </c>
      <c r="K49" s="117"/>
      <c r="L49" s="146"/>
    </row>
    <row r="50" spans="1:12" s="79" customFormat="1" ht="25.5">
      <c r="A50" s="142"/>
      <c r="B50" s="143">
        <v>424</v>
      </c>
      <c r="C50" s="144" t="s">
        <v>14</v>
      </c>
      <c r="D50" s="113">
        <v>116000</v>
      </c>
      <c r="E50" s="114"/>
      <c r="F50" s="145">
        <f>SUM(D50:E50)</f>
        <v>116000</v>
      </c>
      <c r="G50" s="116">
        <v>36500</v>
      </c>
      <c r="H50" s="114"/>
      <c r="I50" s="156">
        <f t="shared" si="14"/>
        <v>36500</v>
      </c>
      <c r="J50" s="116">
        <f t="shared" si="17"/>
        <v>152500</v>
      </c>
      <c r="K50" s="117">
        <f>SUM(E50,H50)</f>
        <v>0</v>
      </c>
      <c r="L50" s="146">
        <f t="shared" si="16"/>
        <v>152500</v>
      </c>
    </row>
    <row r="51" spans="1:17" s="79" customFormat="1" ht="12.75">
      <c r="A51" s="142"/>
      <c r="B51" s="143">
        <v>425</v>
      </c>
      <c r="C51" s="144" t="s">
        <v>5</v>
      </c>
      <c r="D51" s="113"/>
      <c r="E51" s="114"/>
      <c r="F51" s="145">
        <f>SUM(D51:E51)</f>
        <v>0</v>
      </c>
      <c r="G51" s="116"/>
      <c r="H51" s="114"/>
      <c r="I51" s="156">
        <f t="shared" si="14"/>
        <v>0</v>
      </c>
      <c r="J51" s="116">
        <f t="shared" si="17"/>
        <v>0</v>
      </c>
      <c r="K51" s="117">
        <f>SUM(E51,H51)</f>
        <v>0</v>
      </c>
      <c r="L51" s="146">
        <f t="shared" si="16"/>
        <v>0</v>
      </c>
      <c r="P51" s="157"/>
      <c r="Q51" s="157"/>
    </row>
    <row r="52" spans="1:17" s="79" customFormat="1" ht="12.75">
      <c r="A52" s="142"/>
      <c r="B52" s="143">
        <v>4251</v>
      </c>
      <c r="C52" s="144" t="s">
        <v>78</v>
      </c>
      <c r="D52" s="113">
        <v>7000</v>
      </c>
      <c r="E52" s="114"/>
      <c r="F52" s="145"/>
      <c r="G52" s="116">
        <v>10000</v>
      </c>
      <c r="H52" s="114"/>
      <c r="I52" s="156"/>
      <c r="J52" s="116">
        <f t="shared" si="17"/>
        <v>17000</v>
      </c>
      <c r="K52" s="117"/>
      <c r="L52" s="146"/>
      <c r="P52" s="157"/>
      <c r="Q52" s="157"/>
    </row>
    <row r="53" spans="1:17" s="79" customFormat="1" ht="12.75">
      <c r="A53" s="142"/>
      <c r="B53" s="143">
        <v>4252</v>
      </c>
      <c r="C53" s="144" t="s">
        <v>88</v>
      </c>
      <c r="D53" s="113">
        <v>50000</v>
      </c>
      <c r="E53" s="114"/>
      <c r="F53" s="145"/>
      <c r="G53" s="116"/>
      <c r="H53" s="114"/>
      <c r="I53" s="156"/>
      <c r="J53" s="116">
        <f t="shared" si="17"/>
        <v>50000</v>
      </c>
      <c r="K53" s="117"/>
      <c r="L53" s="146"/>
      <c r="P53" s="157"/>
      <c r="Q53" s="157"/>
    </row>
    <row r="54" spans="1:17" s="79" customFormat="1" ht="12.75">
      <c r="A54" s="142"/>
      <c r="B54" s="143">
        <v>4253</v>
      </c>
      <c r="C54" s="144" t="s">
        <v>90</v>
      </c>
      <c r="D54" s="113">
        <v>2500</v>
      </c>
      <c r="E54" s="114"/>
      <c r="F54" s="145"/>
      <c r="G54" s="116"/>
      <c r="H54" s="114"/>
      <c r="I54" s="156"/>
      <c r="J54" s="116">
        <f t="shared" si="17"/>
        <v>2500</v>
      </c>
      <c r="K54" s="117"/>
      <c r="L54" s="146"/>
      <c r="P54" s="157"/>
      <c r="Q54" s="157"/>
    </row>
    <row r="55" spans="1:17" s="79" customFormat="1" ht="12.75">
      <c r="A55" s="142"/>
      <c r="B55" s="143">
        <v>4254</v>
      </c>
      <c r="C55" s="144" t="s">
        <v>91</v>
      </c>
      <c r="D55" s="113">
        <v>9500</v>
      </c>
      <c r="E55" s="114"/>
      <c r="F55" s="145"/>
      <c r="G55" s="116"/>
      <c r="H55" s="114"/>
      <c r="I55" s="156"/>
      <c r="J55" s="116">
        <f t="shared" si="17"/>
        <v>9500</v>
      </c>
      <c r="K55" s="117"/>
      <c r="L55" s="146"/>
      <c r="P55" s="157"/>
      <c r="Q55" s="157"/>
    </row>
    <row r="56" spans="1:17" s="79" customFormat="1" ht="12.75">
      <c r="A56" s="142"/>
      <c r="B56" s="143">
        <v>4255</v>
      </c>
      <c r="C56" s="144" t="s">
        <v>92</v>
      </c>
      <c r="D56" s="113">
        <v>4000</v>
      </c>
      <c r="E56" s="114"/>
      <c r="F56" s="145"/>
      <c r="G56" s="116"/>
      <c r="H56" s="114"/>
      <c r="I56" s="156"/>
      <c r="J56" s="116">
        <f t="shared" si="17"/>
        <v>4000</v>
      </c>
      <c r="K56" s="117"/>
      <c r="L56" s="146"/>
      <c r="P56" s="157"/>
      <c r="Q56" s="157"/>
    </row>
    <row r="57" spans="1:17" s="79" customFormat="1" ht="12.75">
      <c r="A57" s="142"/>
      <c r="B57" s="143">
        <v>4255</v>
      </c>
      <c r="C57" s="144" t="s">
        <v>93</v>
      </c>
      <c r="D57" s="113">
        <v>2000</v>
      </c>
      <c r="E57" s="114"/>
      <c r="F57" s="145"/>
      <c r="G57" s="116"/>
      <c r="H57" s="114"/>
      <c r="I57" s="156"/>
      <c r="J57" s="116">
        <f t="shared" si="17"/>
        <v>2000</v>
      </c>
      <c r="K57" s="117"/>
      <c r="L57" s="146"/>
      <c r="P57" s="157"/>
      <c r="Q57" s="157"/>
    </row>
    <row r="58" spans="1:17" s="79" customFormat="1" ht="12.75">
      <c r="A58" s="142"/>
      <c r="B58" s="143">
        <v>4257</v>
      </c>
      <c r="C58" s="144" t="s">
        <v>94</v>
      </c>
      <c r="D58" s="113">
        <v>8600</v>
      </c>
      <c r="E58" s="114"/>
      <c r="F58" s="145"/>
      <c r="G58" s="116"/>
      <c r="H58" s="114"/>
      <c r="I58" s="156"/>
      <c r="J58" s="116">
        <f t="shared" si="17"/>
        <v>8600</v>
      </c>
      <c r="K58" s="117"/>
      <c r="L58" s="146"/>
      <c r="P58" s="157"/>
      <c r="Q58" s="157"/>
    </row>
    <row r="59" spans="1:17" s="79" customFormat="1" ht="12.75">
      <c r="A59" s="142"/>
      <c r="B59" s="143">
        <v>4259</v>
      </c>
      <c r="C59" s="144" t="s">
        <v>95</v>
      </c>
      <c r="D59" s="113">
        <v>33000</v>
      </c>
      <c r="E59" s="114"/>
      <c r="F59" s="145"/>
      <c r="G59" s="116">
        <v>7600</v>
      </c>
      <c r="H59" s="114"/>
      <c r="I59" s="156"/>
      <c r="J59" s="116">
        <f t="shared" si="17"/>
        <v>40600</v>
      </c>
      <c r="K59" s="117"/>
      <c r="L59" s="146"/>
      <c r="P59" s="157"/>
      <c r="Q59" s="157"/>
    </row>
    <row r="60" spans="1:12" s="79" customFormat="1" ht="12.75">
      <c r="A60" s="142"/>
      <c r="B60" s="143">
        <v>426</v>
      </c>
      <c r="C60" s="144" t="s">
        <v>4</v>
      </c>
      <c r="D60" s="113"/>
      <c r="E60" s="114"/>
      <c r="F60" s="145">
        <f>SUM(D60:E60)</f>
        <v>0</v>
      </c>
      <c r="G60" s="116"/>
      <c r="H60" s="114"/>
      <c r="I60" s="156">
        <f t="shared" si="14"/>
        <v>0</v>
      </c>
      <c r="J60" s="116">
        <f t="shared" si="17"/>
        <v>0</v>
      </c>
      <c r="K60" s="117">
        <f>SUM(E60,H60)</f>
        <v>0</v>
      </c>
      <c r="L60" s="146">
        <f t="shared" si="16"/>
        <v>0</v>
      </c>
    </row>
    <row r="61" spans="1:12" s="79" customFormat="1" ht="12.75" hidden="1">
      <c r="A61" s="142"/>
      <c r="B61" s="143">
        <v>429</v>
      </c>
      <c r="C61" s="144" t="s">
        <v>15</v>
      </c>
      <c r="D61" s="113"/>
      <c r="E61" s="114"/>
      <c r="F61" s="145">
        <f>SUM(D61:E61)</f>
        <v>0</v>
      </c>
      <c r="G61" s="116"/>
      <c r="H61" s="114"/>
      <c r="I61" s="156">
        <f t="shared" si="14"/>
        <v>0</v>
      </c>
      <c r="J61" s="116">
        <f t="shared" si="17"/>
        <v>0</v>
      </c>
      <c r="K61" s="117">
        <f>SUM(D61:E61)</f>
        <v>0</v>
      </c>
      <c r="L61" s="146">
        <f t="shared" si="16"/>
        <v>0</v>
      </c>
    </row>
    <row r="62" spans="1:12" s="79" customFormat="1" ht="25.5">
      <c r="A62" s="142"/>
      <c r="B62" s="143">
        <v>4261</v>
      </c>
      <c r="C62" s="144" t="s">
        <v>79</v>
      </c>
      <c r="D62" s="113">
        <v>22500</v>
      </c>
      <c r="E62" s="114"/>
      <c r="F62" s="145"/>
      <c r="G62" s="116"/>
      <c r="H62" s="114"/>
      <c r="I62" s="156"/>
      <c r="J62" s="116">
        <f t="shared" si="17"/>
        <v>22500</v>
      </c>
      <c r="K62" s="117"/>
      <c r="L62" s="146"/>
    </row>
    <row r="63" spans="1:12" s="79" customFormat="1" ht="12.75">
      <c r="A63" s="142"/>
      <c r="B63" s="143">
        <v>4261</v>
      </c>
      <c r="C63" s="144" t="s">
        <v>80</v>
      </c>
      <c r="D63" s="113">
        <v>5000</v>
      </c>
      <c r="E63" s="114"/>
      <c r="F63" s="145"/>
      <c r="G63" s="116"/>
      <c r="H63" s="114"/>
      <c r="I63" s="156"/>
      <c r="J63" s="116">
        <f t="shared" si="17"/>
        <v>5000</v>
      </c>
      <c r="K63" s="117"/>
      <c r="L63" s="146"/>
    </row>
    <row r="64" spans="1:12" s="79" customFormat="1" ht="12.75">
      <c r="A64" s="142"/>
      <c r="B64" s="143">
        <v>4263</v>
      </c>
      <c r="C64" s="144" t="s">
        <v>81</v>
      </c>
      <c r="D64" s="113">
        <v>50000</v>
      </c>
      <c r="E64" s="114"/>
      <c r="F64" s="145"/>
      <c r="G64" s="116"/>
      <c r="H64" s="114"/>
      <c r="I64" s="156"/>
      <c r="J64" s="116">
        <f t="shared" si="17"/>
        <v>50000</v>
      </c>
      <c r="K64" s="117"/>
      <c r="L64" s="146"/>
    </row>
    <row r="65" spans="1:12" s="79" customFormat="1" ht="12.75">
      <c r="A65" s="142"/>
      <c r="B65" s="143">
        <v>4264</v>
      </c>
      <c r="C65" s="144" t="s">
        <v>82</v>
      </c>
      <c r="D65" s="113">
        <v>5000</v>
      </c>
      <c r="E65" s="114"/>
      <c r="F65" s="145"/>
      <c r="G65" s="116"/>
      <c r="H65" s="114"/>
      <c r="I65" s="156"/>
      <c r="J65" s="116">
        <f t="shared" si="17"/>
        <v>5000</v>
      </c>
      <c r="K65" s="117"/>
      <c r="L65" s="146"/>
    </row>
    <row r="66" spans="1:12" s="79" customFormat="1" ht="12.75">
      <c r="A66" s="142"/>
      <c r="B66" s="143">
        <v>429</v>
      </c>
      <c r="C66" s="144" t="s">
        <v>15</v>
      </c>
      <c r="D66" s="113"/>
      <c r="E66" s="114"/>
      <c r="F66" s="145"/>
      <c r="G66" s="116"/>
      <c r="H66" s="114"/>
      <c r="I66" s="156"/>
      <c r="J66" s="116">
        <f t="shared" si="17"/>
        <v>0</v>
      </c>
      <c r="K66" s="117"/>
      <c r="L66" s="146"/>
    </row>
    <row r="67" spans="1:12" s="79" customFormat="1" ht="12.75">
      <c r="A67" s="142"/>
      <c r="B67" s="143">
        <v>4291</v>
      </c>
      <c r="C67" s="144" t="s">
        <v>83</v>
      </c>
      <c r="D67" s="113">
        <v>200</v>
      </c>
      <c r="E67" s="114"/>
      <c r="F67" s="145"/>
      <c r="G67" s="116"/>
      <c r="H67" s="114"/>
      <c r="I67" s="156"/>
      <c r="J67" s="116">
        <f t="shared" si="17"/>
        <v>200</v>
      </c>
      <c r="K67" s="117"/>
      <c r="L67" s="146"/>
    </row>
    <row r="68" spans="1:12" s="79" customFormat="1" ht="12.75">
      <c r="A68" s="142"/>
      <c r="B68" s="143">
        <v>4292</v>
      </c>
      <c r="C68" s="144" t="s">
        <v>84</v>
      </c>
      <c r="D68" s="113">
        <v>6500</v>
      </c>
      <c r="E68" s="114"/>
      <c r="F68" s="145"/>
      <c r="G68" s="116"/>
      <c r="H68" s="114"/>
      <c r="I68" s="156"/>
      <c r="J68" s="116">
        <f t="shared" si="17"/>
        <v>6500</v>
      </c>
      <c r="K68" s="117"/>
      <c r="L68" s="146"/>
    </row>
    <row r="69" spans="1:12" s="79" customFormat="1" ht="12.75">
      <c r="A69" s="142"/>
      <c r="B69" s="143">
        <v>4293</v>
      </c>
      <c r="C69" s="144" t="s">
        <v>85</v>
      </c>
      <c r="D69" s="113">
        <v>6050</v>
      </c>
      <c r="E69" s="114"/>
      <c r="F69" s="145"/>
      <c r="G69" s="116"/>
      <c r="H69" s="114"/>
      <c r="I69" s="156"/>
      <c r="J69" s="116">
        <f t="shared" si="17"/>
        <v>6050</v>
      </c>
      <c r="K69" s="117"/>
      <c r="L69" s="146"/>
    </row>
    <row r="70" spans="1:12" s="93" customFormat="1" ht="12.75">
      <c r="A70" s="147">
        <v>43</v>
      </c>
      <c r="B70" s="148"/>
      <c r="C70" s="149" t="s">
        <v>16</v>
      </c>
      <c r="D70" s="150">
        <f aca="true" t="shared" si="18" ref="D70:K70">SUM(D71)</f>
        <v>6000</v>
      </c>
      <c r="E70" s="151">
        <f t="shared" si="18"/>
        <v>0</v>
      </c>
      <c r="F70" s="154">
        <f aca="true" t="shared" si="19" ref="F70:F77">SUM(D70:E70)</f>
        <v>6000</v>
      </c>
      <c r="G70" s="150">
        <f t="shared" si="18"/>
        <v>0</v>
      </c>
      <c r="H70" s="151">
        <f t="shared" si="18"/>
        <v>0</v>
      </c>
      <c r="I70" s="153">
        <f t="shared" si="14"/>
        <v>0</v>
      </c>
      <c r="J70" s="158">
        <f t="shared" si="18"/>
        <v>6000</v>
      </c>
      <c r="K70" s="154">
        <f t="shared" si="18"/>
        <v>0</v>
      </c>
      <c r="L70" s="155">
        <f t="shared" si="16"/>
        <v>6000</v>
      </c>
    </row>
    <row r="71" spans="1:12" s="79" customFormat="1" ht="12.75">
      <c r="A71" s="142"/>
      <c r="B71" s="143">
        <v>431</v>
      </c>
      <c r="C71" s="144" t="s">
        <v>17</v>
      </c>
      <c r="D71" s="113">
        <v>6000</v>
      </c>
      <c r="E71" s="114"/>
      <c r="F71" s="117">
        <f t="shared" si="19"/>
        <v>6000</v>
      </c>
      <c r="G71" s="113">
        <v>0</v>
      </c>
      <c r="H71" s="114"/>
      <c r="I71" s="156">
        <f t="shared" si="14"/>
        <v>0</v>
      </c>
      <c r="J71" s="116">
        <f>SUM(D71,G71)</f>
        <v>6000</v>
      </c>
      <c r="K71" s="117">
        <f>SUM(E71,H71)</f>
        <v>0</v>
      </c>
      <c r="L71" s="146">
        <f t="shared" si="16"/>
        <v>6000</v>
      </c>
    </row>
    <row r="72" spans="1:12" s="93" customFormat="1" ht="12.75">
      <c r="A72" s="147">
        <v>44</v>
      </c>
      <c r="B72" s="148"/>
      <c r="C72" s="149" t="s">
        <v>18</v>
      </c>
      <c r="D72" s="150">
        <f aca="true" t="shared" si="20" ref="D72:K72">SUM(D73:D75)</f>
        <v>3300</v>
      </c>
      <c r="E72" s="151">
        <f t="shared" si="20"/>
        <v>0</v>
      </c>
      <c r="F72" s="154">
        <f t="shared" si="19"/>
        <v>3300</v>
      </c>
      <c r="G72" s="150">
        <f t="shared" si="20"/>
        <v>0</v>
      </c>
      <c r="H72" s="151">
        <f t="shared" si="20"/>
        <v>0</v>
      </c>
      <c r="I72" s="153">
        <f t="shared" si="14"/>
        <v>0</v>
      </c>
      <c r="J72" s="158">
        <f t="shared" si="20"/>
        <v>3300</v>
      </c>
      <c r="K72" s="154">
        <f t="shared" si="20"/>
        <v>0</v>
      </c>
      <c r="L72" s="155">
        <f t="shared" si="16"/>
        <v>3300</v>
      </c>
    </row>
    <row r="73" spans="1:12" s="79" customFormat="1" ht="12.75" hidden="1">
      <c r="A73" s="142"/>
      <c r="B73" s="143">
        <v>441</v>
      </c>
      <c r="C73" s="144" t="s">
        <v>19</v>
      </c>
      <c r="D73" s="113"/>
      <c r="E73" s="114"/>
      <c r="F73" s="117">
        <f t="shared" si="19"/>
        <v>0</v>
      </c>
      <c r="G73" s="113"/>
      <c r="H73" s="114"/>
      <c r="I73" s="156">
        <f t="shared" si="14"/>
        <v>0</v>
      </c>
      <c r="J73" s="116"/>
      <c r="K73" s="117">
        <f>SUM(D73:E73)</f>
        <v>0</v>
      </c>
      <c r="L73" s="146">
        <f t="shared" si="16"/>
        <v>0</v>
      </c>
    </row>
    <row r="74" spans="1:12" s="79" customFormat="1" ht="12.75" hidden="1">
      <c r="A74" s="142"/>
      <c r="B74" s="143">
        <v>442</v>
      </c>
      <c r="C74" s="144" t="s">
        <v>20</v>
      </c>
      <c r="D74" s="113"/>
      <c r="E74" s="114"/>
      <c r="F74" s="117">
        <f t="shared" si="19"/>
        <v>0</v>
      </c>
      <c r="G74" s="113"/>
      <c r="H74" s="114"/>
      <c r="I74" s="156">
        <f t="shared" si="14"/>
        <v>0</v>
      </c>
      <c r="J74" s="116"/>
      <c r="K74" s="117">
        <f>SUM(D74:E74)</f>
        <v>0</v>
      </c>
      <c r="L74" s="146">
        <f t="shared" si="16"/>
        <v>0</v>
      </c>
    </row>
    <row r="75" spans="1:12" s="79" customFormat="1" ht="12.75">
      <c r="A75" s="142"/>
      <c r="B75" s="143">
        <v>443</v>
      </c>
      <c r="C75" s="144" t="s">
        <v>21</v>
      </c>
      <c r="D75" s="113">
        <v>3300</v>
      </c>
      <c r="E75" s="114"/>
      <c r="F75" s="117">
        <f t="shared" si="19"/>
        <v>3300</v>
      </c>
      <c r="G75" s="113">
        <v>0</v>
      </c>
      <c r="H75" s="114"/>
      <c r="I75" s="156">
        <f t="shared" si="14"/>
        <v>0</v>
      </c>
      <c r="J75" s="116">
        <f>SUM(D75,G75)</f>
        <v>3300</v>
      </c>
      <c r="K75" s="117">
        <f>SUM(E75,H75)</f>
        <v>0</v>
      </c>
      <c r="L75" s="146">
        <f t="shared" si="16"/>
        <v>3300</v>
      </c>
    </row>
    <row r="76" spans="1:12" s="93" customFormat="1" ht="12.75">
      <c r="A76" s="147">
        <v>45</v>
      </c>
      <c r="B76" s="148"/>
      <c r="C76" s="149" t="s">
        <v>0</v>
      </c>
      <c r="D76" s="150">
        <f aca="true" t="shared" si="21" ref="D76:K76">SUM(D77:D78)</f>
        <v>1000</v>
      </c>
      <c r="E76" s="151">
        <f t="shared" si="21"/>
        <v>0</v>
      </c>
      <c r="F76" s="154">
        <f t="shared" si="19"/>
        <v>1000</v>
      </c>
      <c r="G76" s="150">
        <f t="shared" si="21"/>
        <v>0</v>
      </c>
      <c r="H76" s="151">
        <f t="shared" si="21"/>
        <v>0</v>
      </c>
      <c r="I76" s="153">
        <f t="shared" si="14"/>
        <v>0</v>
      </c>
      <c r="J76" s="158">
        <f t="shared" si="21"/>
        <v>1000</v>
      </c>
      <c r="K76" s="154">
        <f t="shared" si="21"/>
        <v>0</v>
      </c>
      <c r="L76" s="155">
        <f t="shared" si="16"/>
        <v>1000</v>
      </c>
    </row>
    <row r="77" spans="1:12" s="79" customFormat="1" ht="13.5" thickBot="1">
      <c r="A77" s="159"/>
      <c r="B77" s="160">
        <v>451</v>
      </c>
      <c r="C77" s="161" t="s">
        <v>22</v>
      </c>
      <c r="D77" s="162">
        <v>1000</v>
      </c>
      <c r="E77" s="163"/>
      <c r="F77" s="164">
        <f t="shared" si="19"/>
        <v>1000</v>
      </c>
      <c r="G77" s="165"/>
      <c r="H77" s="164"/>
      <c r="I77" s="166">
        <f t="shared" si="14"/>
        <v>0</v>
      </c>
      <c r="J77" s="165">
        <f>SUM(D77,G77)</f>
        <v>1000</v>
      </c>
      <c r="K77" s="166">
        <f>SUM(E77,H77)</f>
        <v>0</v>
      </c>
      <c r="L77" s="167">
        <f t="shared" si="16"/>
        <v>1000</v>
      </c>
    </row>
    <row r="78" spans="1:12" s="79" customFormat="1" ht="13.5" hidden="1" thickBot="1">
      <c r="A78" s="168"/>
      <c r="B78" s="169">
        <v>452</v>
      </c>
      <c r="C78" s="170" t="s">
        <v>23</v>
      </c>
      <c r="D78" s="171"/>
      <c r="E78" s="172"/>
      <c r="F78" s="164">
        <f aca="true" t="shared" si="22" ref="F78:F86">SUM(D78:E78)</f>
        <v>0</v>
      </c>
      <c r="G78" s="173"/>
      <c r="H78" s="174"/>
      <c r="I78" s="175">
        <f t="shared" si="14"/>
        <v>0</v>
      </c>
      <c r="J78" s="165">
        <f aca="true" t="shared" si="23" ref="J78:J86">SUM(D78,G78)</f>
        <v>0</v>
      </c>
      <c r="K78" s="175">
        <f aca="true" t="shared" si="24" ref="K78:K83">SUM(D78:E78)</f>
        <v>0</v>
      </c>
      <c r="L78" s="167">
        <f t="shared" si="16"/>
        <v>0</v>
      </c>
    </row>
    <row r="79" spans="1:12" s="93" customFormat="1" ht="13.5" hidden="1" thickBot="1">
      <c r="A79" s="147">
        <v>46</v>
      </c>
      <c r="B79" s="148"/>
      <c r="C79" s="149" t="s">
        <v>24</v>
      </c>
      <c r="D79" s="150">
        <f>SUM(D80:D81)</f>
        <v>0</v>
      </c>
      <c r="E79" s="151">
        <f>SUM(E80:E81)</f>
        <v>0</v>
      </c>
      <c r="F79" s="164">
        <f t="shared" si="22"/>
        <v>0</v>
      </c>
      <c r="G79" s="158"/>
      <c r="H79" s="154"/>
      <c r="I79" s="176">
        <f t="shared" si="14"/>
        <v>0</v>
      </c>
      <c r="J79" s="165">
        <f t="shared" si="23"/>
        <v>0</v>
      </c>
      <c r="K79" s="176">
        <f t="shared" si="24"/>
        <v>0</v>
      </c>
      <c r="L79" s="167">
        <f t="shared" si="16"/>
        <v>0</v>
      </c>
    </row>
    <row r="80" spans="1:12" s="79" customFormat="1" ht="13.5" hidden="1" thickBot="1">
      <c r="A80" s="142"/>
      <c r="B80" s="143">
        <v>461</v>
      </c>
      <c r="C80" s="144" t="s">
        <v>58</v>
      </c>
      <c r="D80" s="113"/>
      <c r="E80" s="114"/>
      <c r="F80" s="164">
        <f t="shared" si="22"/>
        <v>0</v>
      </c>
      <c r="G80" s="116"/>
      <c r="H80" s="117"/>
      <c r="I80" s="115">
        <f t="shared" si="14"/>
        <v>0</v>
      </c>
      <c r="J80" s="165">
        <f t="shared" si="23"/>
        <v>0</v>
      </c>
      <c r="K80" s="115">
        <f t="shared" si="24"/>
        <v>0</v>
      </c>
      <c r="L80" s="167">
        <f t="shared" si="16"/>
        <v>0</v>
      </c>
    </row>
    <row r="81" spans="1:12" s="79" customFormat="1" ht="13.5" hidden="1" thickBot="1">
      <c r="A81" s="142"/>
      <c r="B81" s="143">
        <v>462</v>
      </c>
      <c r="C81" s="144" t="s">
        <v>25</v>
      </c>
      <c r="D81" s="113"/>
      <c r="E81" s="114"/>
      <c r="F81" s="164">
        <f t="shared" si="22"/>
        <v>0</v>
      </c>
      <c r="G81" s="116"/>
      <c r="H81" s="117"/>
      <c r="I81" s="115">
        <f t="shared" si="14"/>
        <v>0</v>
      </c>
      <c r="J81" s="165">
        <f t="shared" si="23"/>
        <v>0</v>
      </c>
      <c r="K81" s="115">
        <f t="shared" si="24"/>
        <v>0</v>
      </c>
      <c r="L81" s="167">
        <f t="shared" si="16"/>
        <v>0</v>
      </c>
    </row>
    <row r="82" spans="1:12" s="93" customFormat="1" ht="26.25" hidden="1" thickBot="1">
      <c r="A82" s="147">
        <v>47</v>
      </c>
      <c r="B82" s="148"/>
      <c r="C82" s="149" t="s">
        <v>26</v>
      </c>
      <c r="D82" s="150">
        <f>SUM(D83)</f>
        <v>0</v>
      </c>
      <c r="E82" s="151">
        <f>SUM(E83)</f>
        <v>0</v>
      </c>
      <c r="F82" s="164">
        <f t="shared" si="22"/>
        <v>0</v>
      </c>
      <c r="G82" s="158"/>
      <c r="H82" s="154"/>
      <c r="I82" s="176">
        <f t="shared" si="14"/>
        <v>0</v>
      </c>
      <c r="J82" s="165">
        <f t="shared" si="23"/>
        <v>0</v>
      </c>
      <c r="K82" s="176">
        <f t="shared" si="24"/>
        <v>0</v>
      </c>
      <c r="L82" s="167">
        <f t="shared" si="16"/>
        <v>0</v>
      </c>
    </row>
    <row r="83" spans="1:12" s="79" customFormat="1" ht="26.25" hidden="1" thickBot="1">
      <c r="A83" s="177"/>
      <c r="B83" s="178">
        <v>471</v>
      </c>
      <c r="C83" s="179" t="s">
        <v>26</v>
      </c>
      <c r="D83" s="180"/>
      <c r="E83" s="181"/>
      <c r="F83" s="164">
        <f t="shared" si="22"/>
        <v>0</v>
      </c>
      <c r="G83" s="182"/>
      <c r="H83" s="183"/>
      <c r="I83" s="184">
        <f t="shared" si="14"/>
        <v>0</v>
      </c>
      <c r="J83" s="165">
        <f t="shared" si="23"/>
        <v>0</v>
      </c>
      <c r="K83" s="184">
        <f t="shared" si="24"/>
        <v>0</v>
      </c>
      <c r="L83" s="167">
        <f t="shared" si="16"/>
        <v>0</v>
      </c>
    </row>
    <row r="84" spans="1:12" s="93" customFormat="1" ht="13.5" thickTop="1">
      <c r="A84" s="185">
        <v>46</v>
      </c>
      <c r="B84" s="186"/>
      <c r="C84" s="187" t="s">
        <v>24</v>
      </c>
      <c r="D84" s="188">
        <f>SUM(D85:D86)</f>
        <v>42600</v>
      </c>
      <c r="E84" s="189"/>
      <c r="F84" s="190">
        <f t="shared" si="22"/>
        <v>42600</v>
      </c>
      <c r="G84" s="188"/>
      <c r="H84" s="189"/>
      <c r="I84" s="191"/>
      <c r="J84" s="165">
        <f t="shared" si="23"/>
        <v>42600</v>
      </c>
      <c r="K84" s="191"/>
      <c r="L84" s="167">
        <f t="shared" si="16"/>
        <v>42600</v>
      </c>
    </row>
    <row r="85" spans="1:12" s="79" customFormat="1" ht="12.75">
      <c r="A85" s="192"/>
      <c r="B85" s="193">
        <v>4264</v>
      </c>
      <c r="C85" s="194" t="s">
        <v>86</v>
      </c>
      <c r="D85" s="195">
        <v>5000</v>
      </c>
      <c r="E85" s="196"/>
      <c r="F85" s="164">
        <f t="shared" si="22"/>
        <v>5000</v>
      </c>
      <c r="G85" s="195"/>
      <c r="H85" s="196"/>
      <c r="I85" s="197"/>
      <c r="J85" s="165">
        <f t="shared" si="23"/>
        <v>5000</v>
      </c>
      <c r="K85" s="197"/>
      <c r="L85" s="167">
        <f t="shared" si="16"/>
        <v>5000</v>
      </c>
    </row>
    <row r="86" spans="1:12" s="79" customFormat="1" ht="12.75">
      <c r="A86" s="198"/>
      <c r="B86" s="199">
        <v>4264</v>
      </c>
      <c r="C86" s="200" t="s">
        <v>87</v>
      </c>
      <c r="D86" s="201">
        <v>37600</v>
      </c>
      <c r="E86" s="202"/>
      <c r="F86" s="164">
        <f t="shared" si="22"/>
        <v>37600</v>
      </c>
      <c r="G86" s="201"/>
      <c r="H86" s="202"/>
      <c r="I86" s="203"/>
      <c r="J86" s="165">
        <f t="shared" si="23"/>
        <v>37600</v>
      </c>
      <c r="K86" s="203"/>
      <c r="L86" s="167">
        <f t="shared" si="16"/>
        <v>37600</v>
      </c>
    </row>
    <row r="87" spans="1:12" s="79" customFormat="1" ht="13.5" thickBot="1">
      <c r="A87" s="204"/>
      <c r="B87" s="205"/>
      <c r="C87" s="206"/>
      <c r="D87" s="207"/>
      <c r="E87" s="208"/>
      <c r="F87" s="209"/>
      <c r="G87" s="207"/>
      <c r="H87" s="208"/>
      <c r="I87" s="209"/>
      <c r="J87" s="207"/>
      <c r="K87" s="209"/>
      <c r="L87" s="210"/>
    </row>
    <row r="88" spans="1:12" s="79" customFormat="1" ht="14.25" thickBot="1" thickTop="1">
      <c r="A88" s="295" t="s">
        <v>49</v>
      </c>
      <c r="B88" s="296"/>
      <c r="C88" s="297"/>
      <c r="D88" s="211">
        <f>SUM(D38,D42,D70,D72,D76,D79,D82+D84)</f>
        <v>1845000</v>
      </c>
      <c r="E88" s="211">
        <f>SUM(E38,E42,E70,E72,E76,E79,E82)</f>
        <v>0</v>
      </c>
      <c r="F88" s="212">
        <f>SUM(D88:E88)</f>
        <v>1845000</v>
      </c>
      <c r="G88" s="211">
        <f>SUM(G38,G42,G70,G72,G76,G79,G82)</f>
        <v>54100</v>
      </c>
      <c r="H88" s="211">
        <f>SUM(H38,H42,H70,H72,H76,H79,H82)</f>
        <v>0</v>
      </c>
      <c r="I88" s="211">
        <f t="shared" si="14"/>
        <v>54100</v>
      </c>
      <c r="J88" s="211">
        <f>SUM(J38,J42,J70,J72,J76,J79,J84)</f>
        <v>1899100</v>
      </c>
      <c r="K88" s="211">
        <f>SUM(K38,K42,K70,K72,K76,K79,K82)</f>
        <v>0</v>
      </c>
      <c r="L88" s="211">
        <f t="shared" si="16"/>
        <v>1899100</v>
      </c>
    </row>
    <row r="89" spans="1:12" s="215" customFormat="1" ht="14.25" thickBot="1" thickTop="1">
      <c r="A89" s="298" t="s">
        <v>54</v>
      </c>
      <c r="B89" s="299"/>
      <c r="C89" s="300"/>
      <c r="D89" s="213"/>
      <c r="E89" s="213"/>
      <c r="F89" s="214">
        <f>SUM(D89:E89)</f>
        <v>0</v>
      </c>
      <c r="G89" s="213"/>
      <c r="H89" s="213"/>
      <c r="I89" s="213">
        <f t="shared" si="14"/>
        <v>0</v>
      </c>
      <c r="J89" s="213">
        <f>SUM(D89,G89)</f>
        <v>0</v>
      </c>
      <c r="K89" s="213">
        <f>SUM(E89,H89)</f>
        <v>0</v>
      </c>
      <c r="L89" s="213">
        <f t="shared" si="16"/>
        <v>0</v>
      </c>
    </row>
    <row r="90" spans="1:12" s="79" customFormat="1" ht="14.25" thickBot="1" thickTop="1">
      <c r="A90" s="295" t="s">
        <v>50</v>
      </c>
      <c r="B90" s="296"/>
      <c r="C90" s="297"/>
      <c r="D90" s="211">
        <f aca="true" t="shared" si="25" ref="D90:K90">SUM(D88:D89)</f>
        <v>1845000</v>
      </c>
      <c r="E90" s="211">
        <f t="shared" si="25"/>
        <v>0</v>
      </c>
      <c r="F90" s="212">
        <f>SUM(D90:E90)</f>
        <v>1845000</v>
      </c>
      <c r="G90" s="211">
        <f t="shared" si="25"/>
        <v>54100</v>
      </c>
      <c r="H90" s="211">
        <f t="shared" si="25"/>
        <v>0</v>
      </c>
      <c r="I90" s="211">
        <f t="shared" si="14"/>
        <v>54100</v>
      </c>
      <c r="J90" s="211">
        <f t="shared" si="25"/>
        <v>1899100</v>
      </c>
      <c r="K90" s="211">
        <f t="shared" si="25"/>
        <v>0</v>
      </c>
      <c r="L90" s="211">
        <f t="shared" si="16"/>
        <v>1899100</v>
      </c>
    </row>
    <row r="91" spans="1:12" s="79" customFormat="1" ht="14.25" thickBot="1" thickTop="1">
      <c r="A91" s="295" t="s">
        <v>65</v>
      </c>
      <c r="B91" s="296"/>
      <c r="C91" s="297"/>
      <c r="D91" s="211">
        <f>SUM(D34-D90)</f>
        <v>74200</v>
      </c>
      <c r="E91" s="211">
        <f>SUM(E34-E90)</f>
        <v>0</v>
      </c>
      <c r="F91" s="212">
        <f>SUM(D91:E91)</f>
        <v>74200</v>
      </c>
      <c r="G91" s="211">
        <f>SUM(G34-G90)</f>
        <v>-17300</v>
      </c>
      <c r="H91" s="211">
        <f>SUM(H34-H90)</f>
        <v>0</v>
      </c>
      <c r="I91" s="211">
        <f t="shared" si="14"/>
        <v>-17300</v>
      </c>
      <c r="J91" s="211">
        <f>SUM(J34-J90)</f>
        <v>56900</v>
      </c>
      <c r="K91" s="211">
        <f>SUM(K34-K90)</f>
        <v>0</v>
      </c>
      <c r="L91" s="211">
        <f t="shared" si="16"/>
        <v>56900</v>
      </c>
    </row>
    <row r="92" spans="1:12" s="79" customFormat="1" ht="14.25" thickBot="1" thickTop="1">
      <c r="A92" s="216"/>
      <c r="B92" s="216"/>
      <c r="C92" s="216"/>
      <c r="D92" s="157"/>
      <c r="E92" s="157"/>
      <c r="F92" s="157"/>
      <c r="G92" s="157"/>
      <c r="H92" s="157"/>
      <c r="I92" s="157"/>
      <c r="J92" s="157"/>
      <c r="K92" s="157"/>
      <c r="L92" s="157"/>
    </row>
    <row r="93" spans="1:12" s="79" customFormat="1" ht="13.5" thickTop="1">
      <c r="A93" s="275" t="s">
        <v>57</v>
      </c>
      <c r="B93" s="276"/>
      <c r="C93" s="277"/>
      <c r="D93" s="217"/>
      <c r="E93" s="218"/>
      <c r="F93" s="219">
        <f>SUM(D93:E93)</f>
        <v>0</v>
      </c>
      <c r="G93" s="217"/>
      <c r="H93" s="218"/>
      <c r="I93" s="219">
        <f>SUM(G93:H93)</f>
        <v>0</v>
      </c>
      <c r="J93" s="217">
        <f>SUM(G94)</f>
        <v>0</v>
      </c>
      <c r="K93" s="218">
        <f>SUM(H94)</f>
        <v>0</v>
      </c>
      <c r="L93" s="219">
        <f>SUM(J93:K93)</f>
        <v>0</v>
      </c>
    </row>
    <row r="94" spans="1:12" s="79" customFormat="1" ht="12.75">
      <c r="A94" s="284" t="s">
        <v>55</v>
      </c>
      <c r="B94" s="285"/>
      <c r="C94" s="286"/>
      <c r="D94" s="106">
        <f>IF(D93-D33&gt;0,D93-D33,0)</f>
        <v>0</v>
      </c>
      <c r="E94" s="220">
        <f>IF(E93-E33&gt;0,E93-E33,0)</f>
        <v>0</v>
      </c>
      <c r="F94" s="221">
        <f>SUM(D94:E94)</f>
        <v>0</v>
      </c>
      <c r="G94" s="106">
        <f>IF(G93-G33&gt;0,G93-G33,0)</f>
        <v>0</v>
      </c>
      <c r="H94" s="220">
        <v>0</v>
      </c>
      <c r="I94" s="221">
        <f>SUM(G94:H94)</f>
        <v>0</v>
      </c>
      <c r="J94" s="106">
        <f>IF(J93-J33&gt;0,J93-J33,0)</f>
        <v>0</v>
      </c>
      <c r="K94" s="220">
        <f>IF(K93-K33&gt;0,K93-K33,0)</f>
        <v>0</v>
      </c>
      <c r="L94" s="221">
        <f>SUM(J94:K94)</f>
        <v>0</v>
      </c>
    </row>
    <row r="95" spans="1:12" s="79" customFormat="1" ht="12.75">
      <c r="A95" s="284" t="s">
        <v>51</v>
      </c>
      <c r="B95" s="285"/>
      <c r="C95" s="286"/>
      <c r="D95" s="106">
        <f aca="true" t="shared" si="26" ref="D95:K95">IF(D93+D89&lt;0,D93-(-D89),0)</f>
        <v>0</v>
      </c>
      <c r="E95" s="220">
        <f t="shared" si="26"/>
        <v>0</v>
      </c>
      <c r="F95" s="221">
        <f>SUM(D95:E95)</f>
        <v>0</v>
      </c>
      <c r="G95" s="106">
        <f t="shared" si="26"/>
        <v>0</v>
      </c>
      <c r="H95" s="220">
        <f t="shared" si="26"/>
        <v>0</v>
      </c>
      <c r="I95" s="221">
        <f>SUM(G95:H95)</f>
        <v>0</v>
      </c>
      <c r="J95" s="106">
        <f t="shared" si="26"/>
        <v>0</v>
      </c>
      <c r="K95" s="220">
        <f t="shared" si="26"/>
        <v>0</v>
      </c>
      <c r="L95" s="221">
        <f>SUM(J95:K95)</f>
        <v>0</v>
      </c>
    </row>
    <row r="96" spans="1:12" s="79" customFormat="1" ht="12.75">
      <c r="A96" s="287" t="s">
        <v>52</v>
      </c>
      <c r="B96" s="288"/>
      <c r="C96" s="289"/>
      <c r="D96" s="222"/>
      <c r="E96" s="223">
        <f aca="true" t="shared" si="27" ref="E96:K96">IF(E91&gt;0,E91,0)</f>
        <v>0</v>
      </c>
      <c r="F96" s="224">
        <f>SUM(D96:E96)</f>
        <v>0</v>
      </c>
      <c r="G96" s="222">
        <f t="shared" si="27"/>
        <v>0</v>
      </c>
      <c r="H96" s="223">
        <f t="shared" si="27"/>
        <v>0</v>
      </c>
      <c r="I96" s="224">
        <f>SUM(G96:H96)</f>
        <v>0</v>
      </c>
      <c r="J96" s="222">
        <f t="shared" si="27"/>
        <v>56900</v>
      </c>
      <c r="K96" s="223">
        <f t="shared" si="27"/>
        <v>0</v>
      </c>
      <c r="L96" s="224">
        <f>SUM(J96:K96)</f>
        <v>56900</v>
      </c>
    </row>
    <row r="97" spans="1:12" s="79" customFormat="1" ht="13.5" thickBot="1">
      <c r="A97" s="290" t="s">
        <v>56</v>
      </c>
      <c r="B97" s="291"/>
      <c r="C97" s="292"/>
      <c r="D97" s="225">
        <f aca="true" t="shared" si="28" ref="D97:K97">IF(D91&lt;0,-D91,0)</f>
        <v>0</v>
      </c>
      <c r="E97" s="226">
        <f t="shared" si="28"/>
        <v>0</v>
      </c>
      <c r="F97" s="227">
        <f>SUM(D97:E97)</f>
        <v>0</v>
      </c>
      <c r="G97" s="225">
        <f t="shared" si="28"/>
        <v>17300</v>
      </c>
      <c r="H97" s="226">
        <f t="shared" si="28"/>
        <v>0</v>
      </c>
      <c r="I97" s="227">
        <f>SUM(G97:H97)</f>
        <v>17300</v>
      </c>
      <c r="J97" s="225">
        <f t="shared" si="28"/>
        <v>0</v>
      </c>
      <c r="K97" s="226">
        <f t="shared" si="28"/>
        <v>0</v>
      </c>
      <c r="L97" s="227">
        <f>SUM(J97:K97)</f>
        <v>0</v>
      </c>
    </row>
    <row r="98" spans="3:12" s="79" customFormat="1" ht="13.5" thickTop="1">
      <c r="C98" s="228"/>
      <c r="D98" s="229"/>
      <c r="E98" s="229"/>
      <c r="F98" s="229"/>
      <c r="G98" s="229"/>
      <c r="H98" s="229"/>
      <c r="I98" s="229"/>
      <c r="J98" s="229"/>
      <c r="K98" s="229"/>
      <c r="L98" s="229"/>
    </row>
    <row r="99" spans="3:12" s="79" customFormat="1" ht="12.75">
      <c r="C99" s="228" t="s">
        <v>99</v>
      </c>
      <c r="D99" s="229"/>
      <c r="E99" s="229"/>
      <c r="F99" s="229"/>
      <c r="G99" s="229"/>
      <c r="H99" s="230" t="s">
        <v>100</v>
      </c>
      <c r="I99" s="229"/>
      <c r="J99" s="229"/>
      <c r="K99" s="229"/>
      <c r="L99" s="229"/>
    </row>
    <row r="100" spans="3:12" s="79" customFormat="1" ht="12.75">
      <c r="C100" s="79" t="s">
        <v>102</v>
      </c>
      <c r="D100" s="229"/>
      <c r="E100" s="229"/>
      <c r="F100" s="229"/>
      <c r="G100" s="229"/>
      <c r="H100" s="229" t="s">
        <v>101</v>
      </c>
      <c r="I100" s="229"/>
      <c r="J100" s="229"/>
      <c r="K100" s="229"/>
      <c r="L100" s="229"/>
    </row>
    <row r="101" spans="3:12" s="79" customFormat="1" ht="12.75">
      <c r="C101" s="79" t="s">
        <v>103</v>
      </c>
      <c r="D101" s="229"/>
      <c r="E101" s="229"/>
      <c r="F101" s="229"/>
      <c r="G101" s="229"/>
      <c r="H101" s="229"/>
      <c r="I101" s="229"/>
      <c r="J101" s="229"/>
      <c r="K101" s="229"/>
      <c r="L101" s="229"/>
    </row>
  </sheetData>
  <sheetProtection/>
  <mergeCells count="31">
    <mergeCell ref="L6:L7"/>
    <mergeCell ref="A8:L8"/>
    <mergeCell ref="F35:F36"/>
    <mergeCell ref="I35:I36"/>
    <mergeCell ref="L35:L36"/>
    <mergeCell ref="A37:L37"/>
    <mergeCell ref="D35:E35"/>
    <mergeCell ref="G35:H35"/>
    <mergeCell ref="J35:K35"/>
    <mergeCell ref="A94:C94"/>
    <mergeCell ref="A95:C95"/>
    <mergeCell ref="A96:C96"/>
    <mergeCell ref="A97:C97"/>
    <mergeCell ref="F6:F7"/>
    <mergeCell ref="I6:I7"/>
    <mergeCell ref="A88:C88"/>
    <mergeCell ref="A89:C89"/>
    <mergeCell ref="A90:C90"/>
    <mergeCell ref="A91:C91"/>
    <mergeCell ref="A93:C93"/>
    <mergeCell ref="A32:C32"/>
    <mergeCell ref="A33:C33"/>
    <mergeCell ref="A34:C34"/>
    <mergeCell ref="A35:B36"/>
    <mergeCell ref="C35:C36"/>
    <mergeCell ref="B4:K4"/>
    <mergeCell ref="A6:B7"/>
    <mergeCell ref="C6:C7"/>
    <mergeCell ref="D6:E6"/>
    <mergeCell ref="G6:H6"/>
    <mergeCell ref="J6:K6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Tome</cp:lastModifiedBy>
  <cp:lastPrinted>2017-07-05T06:31:08Z</cp:lastPrinted>
  <dcterms:created xsi:type="dcterms:W3CDTF">1996-10-14T23:33:28Z</dcterms:created>
  <dcterms:modified xsi:type="dcterms:W3CDTF">2017-07-13T07:35:54Z</dcterms:modified>
  <cp:category/>
  <cp:version/>
  <cp:contentType/>
  <cp:contentStatus/>
</cp:coreProperties>
</file>